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G:\3. 유가희 회사\01. 자격검정센터\2025_자검\01. 출제감수\07. 4월정기\12. 기출공지\104_엑셀\"/>
    </mc:Choice>
  </mc:AlternateContent>
  <bookViews>
    <workbookView xWindow="-120" yWindow="-120" windowWidth="29040" windowHeight="15720"/>
  </bookViews>
  <sheets>
    <sheet name="제1작업" sheetId="21" r:id="rId1"/>
    <sheet name="제2작업" sheetId="22" r:id="rId2"/>
    <sheet name="제3작업" sheetId="23" r:id="rId3"/>
    <sheet name="제4작업" sheetId="27" r:id="rId4"/>
  </sheets>
  <definedNames>
    <definedName name="_xlnm._FilterDatabase" localSheetId="1" hidden="1">제2작업!$B$2:$H$10</definedName>
    <definedName name="최고월매출">제1작업!$F$5:$F$12</definedName>
  </definedNames>
  <calcPr calcId="191029"/>
  <pivotCaches>
    <pivotCache cacheId="1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21" l="1"/>
  <c r="I5" i="21"/>
  <c r="I6" i="21"/>
  <c r="I7" i="21"/>
  <c r="I8" i="21"/>
  <c r="I9" i="21"/>
  <c r="I10" i="21"/>
  <c r="I11" i="21"/>
  <c r="I12" i="21"/>
  <c r="E14" i="21"/>
  <c r="J14" i="21"/>
  <c r="J13" i="21"/>
  <c r="J6" i="21"/>
  <c r="J7" i="21"/>
  <c r="J8" i="21"/>
  <c r="J9" i="21"/>
  <c r="J10" i="21"/>
  <c r="J11" i="21"/>
  <c r="J12" i="21"/>
  <c r="J5" i="21"/>
</calcChain>
</file>

<file path=xl/sharedStrings.xml><?xml version="1.0" encoding="utf-8"?>
<sst xmlns="http://schemas.openxmlformats.org/spreadsheetml/2006/main" count="109" uniqueCount="45">
  <si>
    <t>가맹코드</t>
    <phoneticPr fontId="2" type="noConversion"/>
  </si>
  <si>
    <t>가맹점명</t>
    <phoneticPr fontId="2" type="noConversion"/>
  </si>
  <si>
    <t>지역</t>
    <phoneticPr fontId="2" type="noConversion"/>
  </si>
  <si>
    <t>개점일</t>
    <phoneticPr fontId="2" type="noConversion"/>
  </si>
  <si>
    <t>평가</t>
    <phoneticPr fontId="2" type="noConversion"/>
  </si>
  <si>
    <t>서울</t>
    <phoneticPr fontId="2" type="noConversion"/>
  </si>
  <si>
    <t>경기</t>
    <phoneticPr fontId="2" type="noConversion"/>
  </si>
  <si>
    <t>대전</t>
    <phoneticPr fontId="2" type="noConversion"/>
  </si>
  <si>
    <t>사당방배점</t>
  </si>
  <si>
    <t>사당방배점</t>
    <phoneticPr fontId="2" type="noConversion"/>
  </si>
  <si>
    <t>수지점</t>
    <phoneticPr fontId="2" type="noConversion"/>
  </si>
  <si>
    <t>서구계백점</t>
    <phoneticPr fontId="2" type="noConversion"/>
  </si>
  <si>
    <t>상봉점</t>
    <phoneticPr fontId="2" type="noConversion"/>
  </si>
  <si>
    <t>왕십리점</t>
    <phoneticPr fontId="2" type="noConversion"/>
  </si>
  <si>
    <t>수원인계점</t>
    <phoneticPr fontId="2" type="noConversion"/>
  </si>
  <si>
    <t>안양평촌점</t>
    <phoneticPr fontId="2" type="noConversion"/>
  </si>
  <si>
    <t>유성점</t>
    <phoneticPr fontId="2" type="noConversion"/>
  </si>
  <si>
    <t>경기 지역 가맹점수</t>
    <phoneticPr fontId="2" type="noConversion"/>
  </si>
  <si>
    <t>대전</t>
  </si>
  <si>
    <t>&gt;=2024-06-10</t>
    <phoneticPr fontId="2" type="noConversion"/>
  </si>
  <si>
    <t>경기</t>
  </si>
  <si>
    <t>서울</t>
  </si>
  <si>
    <t>총합계</t>
  </si>
  <si>
    <t>개수 : 가맹점명</t>
  </si>
  <si>
    <t>50000001-60000000</t>
  </si>
  <si>
    <t>60000001-70000000</t>
  </si>
  <si>
    <t>70000001-80000000</t>
  </si>
  <si>
    <t>***</t>
  </si>
  <si>
    <t>지역</t>
  </si>
  <si>
    <t>최고일매출
(단위:원)</t>
    <phoneticPr fontId="2" type="noConversion"/>
  </si>
  <si>
    <t>최고월매출
(단위:원)</t>
    <phoneticPr fontId="2" type="noConversion"/>
  </si>
  <si>
    <t>직원수</t>
    <phoneticPr fontId="2" type="noConversion"/>
  </si>
  <si>
    <t>평균 : 최고일매출(단위:원)</t>
  </si>
  <si>
    <t>최고월매출(단위:원)</t>
  </si>
  <si>
    <t>서울 지역 최고월매출(단위:원) 평균</t>
    <phoneticPr fontId="2" type="noConversion"/>
  </si>
  <si>
    <t>최대 최고월매출(단위:원)</t>
    <phoneticPr fontId="2" type="noConversion"/>
  </si>
  <si>
    <t>순위</t>
    <phoneticPr fontId="2" type="noConversion"/>
  </si>
  <si>
    <t>S-001</t>
    <phoneticPr fontId="2" type="noConversion"/>
  </si>
  <si>
    <t>K-001</t>
    <phoneticPr fontId="2" type="noConversion"/>
  </si>
  <si>
    <t>D-001</t>
    <phoneticPr fontId="2" type="noConversion"/>
  </si>
  <si>
    <t>S-002</t>
    <phoneticPr fontId="2" type="noConversion"/>
  </si>
  <si>
    <t>S-003</t>
    <phoneticPr fontId="2" type="noConversion"/>
  </si>
  <si>
    <t>K-002</t>
    <phoneticPr fontId="2" type="noConversion"/>
  </si>
  <si>
    <t>K-003</t>
    <phoneticPr fontId="2" type="noConversion"/>
  </si>
  <si>
    <t>D-002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</si>
</sst>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178" formatCode="#,##0_ "/>
    <numFmt numFmtId="179" formatCode="#,##0&quot;명&quot;"/>
  </numFmts>
  <fonts count="4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5" xfId="0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1" quotePrefix="1" applyNumberFormat="1" applyFont="1" applyBorder="1" applyAlignment="1">
      <alignment horizontal="center" vertical="center"/>
    </xf>
    <xf numFmtId="0" fontId="3" fillId="0" borderId="6" xfId="1" quotePrefix="1" applyNumberFormat="1" applyFont="1" applyBorder="1" applyAlignment="1">
      <alignment horizontal="center" vertical="center"/>
    </xf>
    <xf numFmtId="0" fontId="3" fillId="0" borderId="11" xfId="1" quotePrefix="1" applyNumberFormat="1" applyFont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 wrapText="1"/>
    </xf>
    <xf numFmtId="14" fontId="3" fillId="0" borderId="11" xfId="1" quotePrefix="1" applyNumberFormat="1" applyFont="1" applyBorder="1" applyAlignment="1">
      <alignment horizontal="center" vertical="center"/>
    </xf>
    <xf numFmtId="0" fontId="0" fillId="0" borderId="0" xfId="0" pivotButton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14" fontId="3" fillId="0" borderId="3" xfId="1" applyNumberFormat="1" applyFont="1" applyBorder="1" applyAlignment="1">
      <alignment horizontal="center" vertical="center"/>
    </xf>
    <xf numFmtId="14" fontId="3" fillId="0" borderId="1" xfId="1" applyNumberFormat="1" applyFont="1" applyBorder="1" applyAlignment="1">
      <alignment horizontal="center" vertical="center"/>
    </xf>
    <xf numFmtId="14" fontId="3" fillId="0" borderId="10" xfId="1" applyNumberFormat="1" applyFont="1" applyBorder="1" applyAlignment="1">
      <alignment horizontal="center" vertical="center"/>
    </xf>
    <xf numFmtId="41" fontId="0" fillId="0" borderId="0" xfId="0" applyNumberFormat="1" applyAlignment="1">
      <alignment horizontal="left" vertical="center"/>
    </xf>
    <xf numFmtId="41" fontId="0" fillId="0" borderId="0" xfId="0" applyNumberFormat="1" applyAlignment="1">
      <alignment horizontal="center" vertical="center"/>
    </xf>
    <xf numFmtId="0" fontId="3" fillId="0" borderId="3" xfId="1" quotePrefix="1" applyNumberFormat="1" applyFont="1" applyBorder="1" applyAlignment="1">
      <alignment horizontal="right" vertical="center"/>
    </xf>
    <xf numFmtId="0" fontId="3" fillId="0" borderId="1" xfId="1" quotePrefix="1" applyNumberFormat="1" applyFont="1" applyBorder="1" applyAlignment="1">
      <alignment horizontal="right" vertical="center"/>
    </xf>
    <xf numFmtId="0" fontId="3" fillId="0" borderId="10" xfId="1" quotePrefix="1" applyNumberFormat="1" applyFont="1" applyBorder="1" applyAlignment="1">
      <alignment horizontal="right" vertical="center"/>
    </xf>
    <xf numFmtId="178" fontId="3" fillId="0" borderId="18" xfId="1" quotePrefix="1" applyNumberFormat="1" applyFont="1" applyBorder="1" applyAlignment="1">
      <alignment horizontal="right" vertical="center"/>
    </xf>
    <xf numFmtId="41" fontId="3" fillId="0" borderId="10" xfId="1" quotePrefix="1" applyFont="1" applyBorder="1" applyAlignment="1">
      <alignment horizontal="right" vertical="center"/>
    </xf>
    <xf numFmtId="41" fontId="3" fillId="0" borderId="20" xfId="1" quotePrefix="1" applyFont="1" applyBorder="1" applyAlignment="1">
      <alignment horizontal="right" vertical="center"/>
    </xf>
    <xf numFmtId="41" fontId="3" fillId="0" borderId="3" xfId="1" applyFont="1" applyBorder="1" applyAlignment="1">
      <alignment horizontal="right" vertical="center"/>
    </xf>
    <xf numFmtId="179" fontId="3" fillId="0" borderId="3" xfId="1" applyNumberFormat="1" applyFont="1" applyBorder="1" applyAlignment="1">
      <alignment horizontal="right" vertical="center"/>
    </xf>
    <xf numFmtId="41" fontId="3" fillId="0" borderId="1" xfId="1" applyFont="1" applyBorder="1" applyAlignment="1">
      <alignment horizontal="right" vertical="center"/>
    </xf>
    <xf numFmtId="179" fontId="3" fillId="0" borderId="1" xfId="1" applyNumberFormat="1" applyFont="1" applyBorder="1" applyAlignment="1">
      <alignment horizontal="right" vertical="center"/>
    </xf>
    <xf numFmtId="41" fontId="3" fillId="0" borderId="10" xfId="1" applyFont="1" applyBorder="1" applyAlignment="1">
      <alignment horizontal="right" vertical="center"/>
    </xf>
    <xf numFmtId="179" fontId="3" fillId="0" borderId="10" xfId="1" applyNumberFormat="1" applyFont="1" applyBorder="1" applyAlignment="1">
      <alignment horizontal="right" vertical="center"/>
    </xf>
    <xf numFmtId="41" fontId="3" fillId="0" borderId="1" xfId="1" applyFont="1" applyFill="1" applyBorder="1" applyAlignment="1">
      <alignment horizontal="right" vertical="center"/>
    </xf>
    <xf numFmtId="0" fontId="3" fillId="0" borderId="24" xfId="0" applyFont="1" applyBorder="1" applyAlignment="1">
      <alignment horizontal="center" vertical="center"/>
    </xf>
    <xf numFmtId="41" fontId="3" fillId="0" borderId="25" xfId="1" applyFont="1" applyFill="1" applyBorder="1" applyAlignment="1">
      <alignment horizontal="right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41" fontId="3" fillId="0" borderId="30" xfId="1" applyFont="1" applyFill="1" applyBorder="1" applyAlignment="1">
      <alignment horizontal="right" vertical="center"/>
    </xf>
    <xf numFmtId="41" fontId="3" fillId="0" borderId="31" xfId="1" applyFont="1" applyFill="1" applyBorder="1" applyAlignment="1">
      <alignment horizontal="right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2">
    <cellStyle name="쉼표 [0]" xfId="1" builtinId="6"/>
    <cellStyle name="표준" xfId="0" builtinId="0"/>
  </cellStyles>
  <dxfs count="9">
    <dxf>
      <numFmt numFmtId="33" formatCode="_-* #,##0_-;\-* #,##0_-;_-* &quot;-&quot;_-;_-@_-"/>
    </dxf>
    <dxf>
      <alignment horizontal="center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dxf>
    <dxf>
      <font>
        <b/>
        <i val="0"/>
        <color rgb="FF0070C0"/>
      </font>
    </dxf>
    <dxf>
      <font>
        <b/>
        <i val="0"/>
        <color rgb="FF0070C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chartsheet" Target="chartsheets/sheet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r>
              <a:rPr lang="ko-KR" altLang="ko-KR" sz="2000" b="1" i="0" u="none" strike="noStrike" baseline="0">
                <a:effectLst/>
              </a:rPr>
              <a:t>서울 및 경기 지역 가맹점 현황</a:t>
            </a:r>
            <a:endParaRPr lang="ko-KR" sz="2000" b="1"/>
          </a:p>
        </c:rich>
      </c:tx>
      <c:layout/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제1작업!$H$4</c:f>
              <c:strCache>
                <c:ptCount val="1"/>
                <c:pt idx="0">
                  <c:v>직원수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(제1작업!$C$5:$C$6,제1작업!$C$8:$C$11)</c:f>
              <c:strCache>
                <c:ptCount val="6"/>
                <c:pt idx="0">
                  <c:v>사당방배점</c:v>
                </c:pt>
                <c:pt idx="1">
                  <c:v>수지점</c:v>
                </c:pt>
                <c:pt idx="2">
                  <c:v>상봉점</c:v>
                </c:pt>
                <c:pt idx="3">
                  <c:v>왕십리점</c:v>
                </c:pt>
                <c:pt idx="4">
                  <c:v>수원인계점</c:v>
                </c:pt>
                <c:pt idx="5">
                  <c:v>안양평촌점</c:v>
                </c:pt>
              </c:strCache>
            </c:strRef>
          </c:cat>
          <c:val>
            <c:numRef>
              <c:f>(제1작업!$H$5:$H$6,제1작업!$H$8:$H$11)</c:f>
              <c:numCache>
                <c:formatCode>#,##0"명"</c:formatCode>
                <c:ptCount val="6"/>
                <c:pt idx="0">
                  <c:v>5</c:v>
                </c:pt>
                <c:pt idx="1">
                  <c:v>4</c:v>
                </c:pt>
                <c:pt idx="2">
                  <c:v>8</c:v>
                </c:pt>
                <c:pt idx="3">
                  <c:v>4</c:v>
                </c:pt>
                <c:pt idx="4">
                  <c:v>7</c:v>
                </c:pt>
                <c:pt idx="5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B1D-4F76-81D8-D92A8A1A0C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487165967"/>
        <c:axId val="487167631"/>
      </c:barChart>
      <c:lineChart>
        <c:grouping val="standard"/>
        <c:varyColors val="0"/>
        <c:ser>
          <c:idx val="0"/>
          <c:order val="0"/>
          <c:tx>
            <c:v>최고일매출(단위:원)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10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dLbl>
              <c:idx val="4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FB1D-4F76-81D8-D92A8A1A0C7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굴림" panose="020B0600000101010101" pitchFamily="50" charset="-127"/>
                    <a:ea typeface="굴림" panose="020B0600000101010101" pitchFamily="50" charset="-127"/>
                    <a:cs typeface="+mn-cs"/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(제1작업!$C$5:$C$6,제1작업!$C$8:$C$11)</c:f>
              <c:strCache>
                <c:ptCount val="6"/>
                <c:pt idx="0">
                  <c:v>사당방배점</c:v>
                </c:pt>
                <c:pt idx="1">
                  <c:v>수지점</c:v>
                </c:pt>
                <c:pt idx="2">
                  <c:v>상봉점</c:v>
                </c:pt>
                <c:pt idx="3">
                  <c:v>왕십리점</c:v>
                </c:pt>
                <c:pt idx="4">
                  <c:v>수원인계점</c:v>
                </c:pt>
                <c:pt idx="5">
                  <c:v>안양평촌점</c:v>
                </c:pt>
              </c:strCache>
            </c:strRef>
          </c:cat>
          <c:val>
            <c:numRef>
              <c:f>(제1작업!$G$5:$G$6,제1작업!$G$8:$G$11)</c:f>
              <c:numCache>
                <c:formatCode>_(* #,##0_);_(* \(#,##0\);_(* "-"_);_(@_)</c:formatCode>
                <c:ptCount val="6"/>
                <c:pt idx="0">
                  <c:v>3370000</c:v>
                </c:pt>
                <c:pt idx="1">
                  <c:v>2800000</c:v>
                </c:pt>
                <c:pt idx="2">
                  <c:v>3900000</c:v>
                </c:pt>
                <c:pt idx="3">
                  <c:v>2700000</c:v>
                </c:pt>
                <c:pt idx="4">
                  <c:v>4050000</c:v>
                </c:pt>
                <c:pt idx="5">
                  <c:v>2900000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B1D-4F76-81D8-D92A8A1A0C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3794383"/>
        <c:axId val="963782735"/>
      </c:lineChart>
      <c:catAx>
        <c:axId val="4871659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487167631"/>
        <c:crosses val="autoZero"/>
        <c:auto val="1"/>
        <c:lblAlgn val="ctr"/>
        <c:lblOffset val="100"/>
        <c:noMultiLvlLbl val="0"/>
      </c:catAx>
      <c:valAx>
        <c:axId val="4871676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prstDash val="dash"/>
              <a:round/>
            </a:ln>
            <a:effectLst/>
          </c:spPr>
        </c:majorGridlines>
        <c:numFmt formatCode="#,##0&quot;명&quot;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487165967"/>
        <c:crosses val="autoZero"/>
        <c:crossBetween val="between"/>
      </c:valAx>
      <c:valAx>
        <c:axId val="963782735"/>
        <c:scaling>
          <c:orientation val="minMax"/>
        </c:scaling>
        <c:delete val="0"/>
        <c:axPos val="r"/>
        <c:numFmt formatCode="_(* #,##0_);_(* \(#,##0\);_(* &quot;-&quot;_);_(@_)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963794383"/>
        <c:crosses val="max"/>
        <c:crossBetween val="between"/>
        <c:majorUnit val="1000000"/>
      </c:valAx>
      <c:catAx>
        <c:axId val="963794383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963782735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blipFill>
      <a:blip xmlns:r="http://schemas.openxmlformats.org/officeDocument/2006/relationships" r:embed="rId3"/>
      <a:tile tx="0" ty="0" sx="100000" sy="100000" flip="none" algn="tl"/>
    </a:blip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chemeClr val="tx1"/>
          </a:solidFill>
          <a:latin typeface="굴림" panose="020B0600000101010101" pitchFamily="50" charset="-127"/>
          <a:ea typeface="굴림" panose="020B0600000101010101" pitchFamily="50" charset="-127"/>
        </a:defRPr>
      </a:pPr>
      <a:endParaRPr lang="ko-KR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88900</xdr:rowOff>
    </xdr:from>
    <xdr:to>
      <xdr:col>6</xdr:col>
      <xdr:colOff>586740</xdr:colOff>
      <xdr:row>2</xdr:row>
      <xdr:rowOff>234950</xdr:rowOff>
    </xdr:to>
    <xdr:sp macro="" textlink="">
      <xdr:nvSpPr>
        <xdr:cNvPr id="2" name="십자형 1">
          <a:extLst>
            <a:ext uri="{FF2B5EF4-FFF2-40B4-BE49-F238E27FC236}">
              <a16:creationId xmlns:a16="http://schemas.microsoft.com/office/drawing/2014/main" id="{D53522C9-2624-4E30-9037-F0A9E240DDD5}"/>
            </a:ext>
          </a:extLst>
        </xdr:cNvPr>
        <xdr:cNvSpPr/>
      </xdr:nvSpPr>
      <xdr:spPr>
        <a:xfrm>
          <a:off x="121920" y="88900"/>
          <a:ext cx="5440680" cy="709930"/>
        </a:xfrm>
        <a:prstGeom prst="plus">
          <a:avLst>
            <a:gd name="adj" fmla="val 12058"/>
          </a:avLst>
        </a:prstGeom>
        <a:solidFill>
          <a:srgbClr val="FFFF00"/>
        </a:solidFill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r>
            <a:rPr lang="ko-KR" altLang="en-US" sz="2400" b="1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헬스푸드 가맹점 관리현황</a:t>
          </a:r>
        </a:p>
      </xdr:txBody>
    </xdr:sp>
    <xdr:clientData/>
  </xdr:twoCellAnchor>
  <xdr:twoCellAnchor editAs="oneCell">
    <xdr:from>
      <xdr:col>7</xdr:col>
      <xdr:colOff>0</xdr:colOff>
      <xdr:row>0</xdr:row>
      <xdr:rowOff>57150</xdr:rowOff>
    </xdr:from>
    <xdr:to>
      <xdr:col>10</xdr:col>
      <xdr:colOff>0</xdr:colOff>
      <xdr:row>2</xdr:row>
      <xdr:rowOff>254000</xdr:rowOff>
    </xdr:to>
    <xdr:pic>
      <xdr:nvPicPr>
        <xdr:cNvPr id="3" name="그림 2">
          <a:extLst>
            <a:ext uri="{FF2B5EF4-FFF2-40B4-BE49-F238E27FC236}">
              <a16:creationId xmlns:a16="http://schemas.microsoft.com/office/drawing/2014/main" id="{8DAAFA61-73F2-4DC7-988B-BCAF5ED736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28360" y="57150"/>
          <a:ext cx="2735580" cy="760730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48375"/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FE57E94D-0C78-4F1A-A79D-5888F507A83A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0.50594</cdr:x>
      <cdr:y>0.14257</cdr:y>
    </cdr:from>
    <cdr:to>
      <cdr:x>0.62178</cdr:x>
      <cdr:y>0.22043</cdr:y>
    </cdr:to>
    <cdr:sp macro="" textlink="">
      <cdr:nvSpPr>
        <cdr:cNvPr id="2" name="말풍선: 모서리가 둥근 사각형 1">
          <a:extLst xmlns:a="http://schemas.openxmlformats.org/drawingml/2006/main">
            <a:ext uri="{FF2B5EF4-FFF2-40B4-BE49-F238E27FC236}">
              <a16:creationId xmlns:a16="http://schemas.microsoft.com/office/drawing/2014/main" id="{7FB0402A-9B3D-4EAF-86DC-546FF2C36619}"/>
            </a:ext>
          </a:extLst>
        </cdr:cNvPr>
        <cdr:cNvSpPr/>
      </cdr:nvSpPr>
      <cdr:spPr>
        <a:xfrm xmlns:a="http://schemas.openxmlformats.org/drawingml/2006/main">
          <a:off x="4701626" y="865352"/>
          <a:ext cx="1076541" cy="472578"/>
        </a:xfrm>
        <a:prstGeom xmlns:a="http://schemas.openxmlformats.org/drawingml/2006/main" prst="wedgeRoundRectCallout">
          <a:avLst>
            <a:gd name="adj1" fmla="val 91789"/>
            <a:gd name="adj2" fmla="val 63689"/>
            <a:gd name="adj3" fmla="val 16667"/>
          </a:avLst>
        </a:prstGeom>
        <a:solidFill xmlns:a="http://schemas.openxmlformats.org/drawingml/2006/main">
          <a:schemeClr val="bg1"/>
        </a:solidFill>
        <a:ln xmlns:a="http://schemas.openxmlformats.org/drawingml/2006/main" w="6350"/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ko-KR" altLang="en-US" b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최다 매출</a:t>
          </a:r>
          <a:endParaRPr lang="ko-KR" b="0">
            <a:solidFill>
              <a:schemeClr val="tx1"/>
            </a:solidFill>
            <a:latin typeface="굴림" panose="020B0600000101010101" pitchFamily="50" charset="-127"/>
            <a:ea typeface="굴림" panose="020B0600000101010101" pitchFamily="50" charset="-127"/>
          </a:endParaRPr>
        </a:p>
      </cdr:txBody>
    </cdr: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user" refreshedDate="45607.691300925922" createdVersion="7" refreshedVersion="7" minRefreshableVersion="3" recordCount="8">
  <cacheSource type="worksheet">
    <worksheetSource ref="B4:H12" sheet="제1작업"/>
  </cacheSource>
  <cacheFields count="7">
    <cacheField name="가맹코드" numFmtId="0">
      <sharedItems/>
    </cacheField>
    <cacheField name="가맹점명" numFmtId="0">
      <sharedItems/>
    </cacheField>
    <cacheField name="지역" numFmtId="0">
      <sharedItems count="3">
        <s v="서울"/>
        <s v="경기"/>
        <s v="대전"/>
      </sharedItems>
    </cacheField>
    <cacheField name="개점일" numFmtId="14">
      <sharedItems containsSemiMixedTypes="0" containsNonDate="0" containsDate="1" containsString="0" minDate="2023-11-10T00:00:00" maxDate="2025-02-11T00:00:00"/>
    </cacheField>
    <cacheField name="최고월매출_x000a_(단위:원)" numFmtId="41">
      <sharedItems containsSemiMixedTypes="0" containsString="0" containsNumber="1" containsInteger="1" minValue="55700000" maxValue="77500000" count="8">
        <n v="61500000"/>
        <n v="57600000"/>
        <n v="63500000"/>
        <n v="71850000"/>
        <n v="55700000"/>
        <n v="77500000"/>
        <n v="58850000"/>
        <n v="60500000"/>
      </sharedItems>
      <fieldGroup base="4">
        <rangePr autoStart="0" autoEnd="0" startNum="1" endNum="80000000" groupInterval="10000000"/>
        <groupItems count="10">
          <s v="&lt;1"/>
          <s v="1-10000000"/>
          <s v="10000001-20000000"/>
          <s v="20000001-30000000"/>
          <s v="30000001-40000000"/>
          <s v="40000001-50000000"/>
          <s v="50000001-60000000"/>
          <s v="60000001-70000000"/>
          <s v="70000001-80000000"/>
          <s v="&gt;80000001"/>
        </groupItems>
      </fieldGroup>
    </cacheField>
    <cacheField name="최고일매출_x000a_(단위:원)" numFmtId="41">
      <sharedItems containsSemiMixedTypes="0" containsString="0" containsNumber="1" containsInteger="1" minValue="2700000" maxValue="4050000"/>
    </cacheField>
    <cacheField name="직원수" numFmtId="179">
      <sharedItems containsSemiMixedTypes="0" containsString="0" containsNumber="1" containsInteger="1" minValue="3" maxValue="8" count="5">
        <n v="5"/>
        <n v="4"/>
        <n v="7"/>
        <n v="8"/>
        <n v="3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">
  <r>
    <s v="S-001"/>
    <s v="사당방배점"/>
    <x v="0"/>
    <d v="2024-01-20T00:00:00"/>
    <x v="0"/>
    <n v="3370000"/>
    <x v="0"/>
  </r>
  <r>
    <s v="K-001"/>
    <s v="수지점"/>
    <x v="1"/>
    <d v="2023-11-10T00:00:00"/>
    <x v="1"/>
    <n v="2800000"/>
    <x v="1"/>
  </r>
  <r>
    <s v="D-001"/>
    <s v="서구계백점"/>
    <x v="2"/>
    <d v="2024-06-20T00:00:00"/>
    <x v="2"/>
    <n v="3050000"/>
    <x v="2"/>
  </r>
  <r>
    <s v="S-002"/>
    <s v="상봉점"/>
    <x v="0"/>
    <d v="2025-01-20T00:00:00"/>
    <x v="3"/>
    <n v="3900000"/>
    <x v="3"/>
  </r>
  <r>
    <s v="S-003"/>
    <s v="왕십리점"/>
    <x v="0"/>
    <d v="2024-12-10T00:00:00"/>
    <x v="4"/>
    <n v="2700000"/>
    <x v="1"/>
  </r>
  <r>
    <s v="K-002"/>
    <s v="수원인계점"/>
    <x v="1"/>
    <d v="2024-05-20T00:00:00"/>
    <x v="5"/>
    <n v="4050000"/>
    <x v="2"/>
  </r>
  <r>
    <s v="K-003"/>
    <s v="안양평촌점"/>
    <x v="1"/>
    <d v="2025-02-10T00:00:00"/>
    <x v="6"/>
    <n v="2900000"/>
    <x v="0"/>
  </r>
  <r>
    <s v="D-002"/>
    <s v="유성점"/>
    <x v="2"/>
    <d v="2023-12-10T00:00:00"/>
    <x v="7"/>
    <n v="2800000"/>
    <x v="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피벗 테이블1" cacheId="1" applyNumberFormats="0" applyBorderFormats="0" applyFontFormats="0" applyPatternFormats="0" applyAlignmentFormats="0" applyWidthHeightFormats="1" dataCaption="값" missingCaption="***" updatedVersion="7" minRefreshableVersion="3" useAutoFormatting="1" colGrandTotals="0" itemPrintTitles="1" mergeItem="1" createdVersion="7" indent="0" outline="1" outlineData="1" multipleFieldFilters="0" rowHeaderCaption="최고월매출(단위:원)" colHeaderCaption="지역">
  <location ref="B2:H8" firstHeaderRow="1" firstDataRow="3" firstDataCol="1"/>
  <pivotFields count="7">
    <pivotField showAll="0"/>
    <pivotField dataField="1" showAll="0"/>
    <pivotField axis="axisCol" showAll="0" sortType="descending">
      <items count="4">
        <item x="0"/>
        <item x="2"/>
        <item x="1"/>
        <item t="default"/>
      </items>
    </pivotField>
    <pivotField numFmtId="14" showAll="0"/>
    <pivotField axis="axisRow" numFmtId="41" showAll="0">
      <items count="11"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  <pivotField dataField="1" numFmtId="41" showAll="0"/>
    <pivotField numFmtId="179" showAll="0">
      <items count="6">
        <item x="4"/>
        <item x="1"/>
        <item x="0"/>
        <item x="2"/>
        <item x="3"/>
        <item t="default"/>
      </items>
    </pivotField>
  </pivotFields>
  <rowFields count="1">
    <field x="4"/>
  </rowFields>
  <rowItems count="4">
    <i>
      <x v="6"/>
    </i>
    <i>
      <x v="7"/>
    </i>
    <i>
      <x v="8"/>
    </i>
    <i t="grand">
      <x/>
    </i>
  </rowItems>
  <colFields count="2">
    <field x="2"/>
    <field x="-2"/>
  </colFields>
  <colItems count="6">
    <i>
      <x/>
      <x/>
    </i>
    <i r="1" i="1">
      <x v="1"/>
    </i>
    <i>
      <x v="1"/>
      <x/>
    </i>
    <i r="1" i="1">
      <x v="1"/>
    </i>
    <i>
      <x v="2"/>
      <x/>
    </i>
    <i r="1" i="1">
      <x v="1"/>
    </i>
  </colItems>
  <dataFields count="2">
    <dataField name="개수 : 가맹점명" fld="1" subtotal="count" baseField="0" baseItem="0"/>
    <dataField name="평균 : 최고일매출(단위:원)" fld="5" subtotal="average" baseField="4" baseItem="0"/>
  </dataFields>
  <formats count="2">
    <format dxfId="1">
      <pivotArea outline="0" collapsedLevelsAreSubtotals="1" fieldPosition="0"/>
    </format>
    <format dxfId="0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id="2" name="표2" displayName="표2" ref="B18:E23" totalsRowShown="0" tableBorderDxfId="6">
  <autoFilter ref="B18:E23"/>
  <tableColumns count="4">
    <tableColumn id="1" name="가맹점명" dataDxfId="5"/>
    <tableColumn id="2" name="지역" dataDxfId="4"/>
    <tableColumn id="3" name="최고월매출_x000a_(단위:원)" dataDxfId="3" dataCellStyle="쉼표 [0]"/>
    <tableColumn id="4" name="최고일매출_x000a_(단위:원)" dataDxfId="2" dataCellStyle="쉼표 [0]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4"/>
  <sheetViews>
    <sheetView tabSelected="1" zoomScaleNormal="100" workbookViewId="0">
      <selection activeCell="E28" sqref="E28"/>
    </sheetView>
  </sheetViews>
  <sheetFormatPr defaultColWidth="9" defaultRowHeight="13.5" x14ac:dyDescent="0.3"/>
  <cols>
    <col min="1" max="1" width="1.625" style="1" customWidth="1"/>
    <col min="2" max="2" width="10.75" style="1" customWidth="1"/>
    <col min="3" max="3" width="13.5" style="1" customWidth="1"/>
    <col min="4" max="4" width="11.625" style="1" customWidth="1"/>
    <col min="5" max="5" width="14.25" style="1" customWidth="1"/>
    <col min="6" max="6" width="13.625" style="1" customWidth="1"/>
    <col min="7" max="7" width="12.5" style="1" customWidth="1"/>
    <col min="8" max="8" width="10.75" style="1" customWidth="1"/>
    <col min="9" max="9" width="12.5" style="1" customWidth="1"/>
    <col min="10" max="10" width="12.625" style="1" bestFit="1" customWidth="1"/>
    <col min="11" max="16384" width="9" style="1"/>
  </cols>
  <sheetData>
    <row r="1" spans="2:10" ht="22.5" customHeight="1" x14ac:dyDescent="0.3"/>
    <row r="2" spans="2:10" ht="22.5" customHeight="1" x14ac:dyDescent="0.3"/>
    <row r="3" spans="2:10" ht="24" customHeight="1" thickBot="1" x14ac:dyDescent="0.35"/>
    <row r="4" spans="2:10" ht="31.15" customHeight="1" thickBot="1" x14ac:dyDescent="0.35">
      <c r="B4" s="6" t="s">
        <v>0</v>
      </c>
      <c r="C4" s="7" t="s">
        <v>1</v>
      </c>
      <c r="D4" s="7" t="s">
        <v>2</v>
      </c>
      <c r="E4" s="8" t="s">
        <v>3</v>
      </c>
      <c r="F4" s="8" t="s">
        <v>30</v>
      </c>
      <c r="G4" s="8" t="s">
        <v>29</v>
      </c>
      <c r="H4" s="8" t="s">
        <v>31</v>
      </c>
      <c r="I4" s="7" t="s">
        <v>36</v>
      </c>
      <c r="J4" s="16" t="s">
        <v>4</v>
      </c>
    </row>
    <row r="5" spans="2:10" ht="19.899999999999999" customHeight="1" x14ac:dyDescent="0.3">
      <c r="B5" s="9" t="s">
        <v>37</v>
      </c>
      <c r="C5" s="10" t="s">
        <v>9</v>
      </c>
      <c r="D5" s="10" t="s">
        <v>5</v>
      </c>
      <c r="E5" s="21">
        <v>45311</v>
      </c>
      <c r="F5" s="32">
        <v>61500000</v>
      </c>
      <c r="G5" s="32">
        <v>3370000</v>
      </c>
      <c r="H5" s="33">
        <v>5</v>
      </c>
      <c r="I5" s="26" t="str">
        <f t="shared" ref="I5:I12" si="0">_xlfn.RANK.EQ(G5,$G$5:$G$12)&amp;"위"</f>
        <v>3위</v>
      </c>
      <c r="J5" s="13" t="str">
        <f>IF(AND(F5&gt;=60000000,H5&gt;=5),"A","B")</f>
        <v>A</v>
      </c>
    </row>
    <row r="6" spans="2:10" ht="19.899999999999999" customHeight="1" x14ac:dyDescent="0.3">
      <c r="B6" s="2" t="s">
        <v>38</v>
      </c>
      <c r="C6" s="12" t="s">
        <v>10</v>
      </c>
      <c r="D6" s="12" t="s">
        <v>6</v>
      </c>
      <c r="E6" s="22">
        <v>45240</v>
      </c>
      <c r="F6" s="34">
        <v>57600000</v>
      </c>
      <c r="G6" s="34">
        <v>2800000</v>
      </c>
      <c r="H6" s="35">
        <v>4</v>
      </c>
      <c r="I6" s="27" t="str">
        <f t="shared" si="0"/>
        <v>6위</v>
      </c>
      <c r="J6" s="14" t="str">
        <f t="shared" ref="J6:J12" si="1">IF(AND(F6&gt;=60000000,H6&gt;=5),"A","B")</f>
        <v>B</v>
      </c>
    </row>
    <row r="7" spans="2:10" ht="19.899999999999999" customHeight="1" x14ac:dyDescent="0.3">
      <c r="B7" s="2" t="s">
        <v>39</v>
      </c>
      <c r="C7" s="12" t="s">
        <v>11</v>
      </c>
      <c r="D7" s="12" t="s">
        <v>7</v>
      </c>
      <c r="E7" s="22">
        <v>45463</v>
      </c>
      <c r="F7" s="34">
        <v>63500000</v>
      </c>
      <c r="G7" s="34">
        <v>3050000</v>
      </c>
      <c r="H7" s="35">
        <v>7</v>
      </c>
      <c r="I7" s="27" t="str">
        <f t="shared" si="0"/>
        <v>4위</v>
      </c>
      <c r="J7" s="14" t="str">
        <f t="shared" si="1"/>
        <v>A</v>
      </c>
    </row>
    <row r="8" spans="2:10" ht="19.899999999999999" customHeight="1" x14ac:dyDescent="0.3">
      <c r="B8" s="2" t="s">
        <v>40</v>
      </c>
      <c r="C8" s="12" t="s">
        <v>12</v>
      </c>
      <c r="D8" s="12" t="s">
        <v>5</v>
      </c>
      <c r="E8" s="22">
        <v>45677</v>
      </c>
      <c r="F8" s="34">
        <v>71850000</v>
      </c>
      <c r="G8" s="34">
        <v>3900000</v>
      </c>
      <c r="H8" s="35">
        <v>8</v>
      </c>
      <c r="I8" s="27" t="str">
        <f t="shared" si="0"/>
        <v>2위</v>
      </c>
      <c r="J8" s="14" t="str">
        <f t="shared" si="1"/>
        <v>A</v>
      </c>
    </row>
    <row r="9" spans="2:10" ht="19.899999999999999" customHeight="1" x14ac:dyDescent="0.3">
      <c r="B9" s="2" t="s">
        <v>41</v>
      </c>
      <c r="C9" s="12" t="s">
        <v>13</v>
      </c>
      <c r="D9" s="12" t="s">
        <v>5</v>
      </c>
      <c r="E9" s="22">
        <v>45636</v>
      </c>
      <c r="F9" s="34">
        <v>55700000</v>
      </c>
      <c r="G9" s="34">
        <v>2700000</v>
      </c>
      <c r="H9" s="35">
        <v>4</v>
      </c>
      <c r="I9" s="27" t="str">
        <f t="shared" si="0"/>
        <v>8위</v>
      </c>
      <c r="J9" s="14" t="str">
        <f t="shared" si="1"/>
        <v>B</v>
      </c>
    </row>
    <row r="10" spans="2:10" ht="18.75" customHeight="1" x14ac:dyDescent="0.3">
      <c r="B10" s="2" t="s">
        <v>42</v>
      </c>
      <c r="C10" s="12" t="s">
        <v>14</v>
      </c>
      <c r="D10" s="12" t="s">
        <v>6</v>
      </c>
      <c r="E10" s="22">
        <v>45432</v>
      </c>
      <c r="F10" s="34">
        <v>77500000</v>
      </c>
      <c r="G10" s="34">
        <v>4050000</v>
      </c>
      <c r="H10" s="35">
        <v>7</v>
      </c>
      <c r="I10" s="27" t="str">
        <f t="shared" si="0"/>
        <v>1위</v>
      </c>
      <c r="J10" s="14" t="str">
        <f t="shared" si="1"/>
        <v>A</v>
      </c>
    </row>
    <row r="11" spans="2:10" ht="19.899999999999999" customHeight="1" x14ac:dyDescent="0.3">
      <c r="B11" s="2" t="s">
        <v>43</v>
      </c>
      <c r="C11" s="12" t="s">
        <v>15</v>
      </c>
      <c r="D11" s="12" t="s">
        <v>6</v>
      </c>
      <c r="E11" s="22">
        <v>45698</v>
      </c>
      <c r="F11" s="34">
        <v>58850000</v>
      </c>
      <c r="G11" s="34">
        <v>2900000</v>
      </c>
      <c r="H11" s="35">
        <v>5</v>
      </c>
      <c r="I11" s="27" t="str">
        <f t="shared" si="0"/>
        <v>5위</v>
      </c>
      <c r="J11" s="14" t="str">
        <f t="shared" si="1"/>
        <v>B</v>
      </c>
    </row>
    <row r="12" spans="2:10" ht="19.899999999999999" customHeight="1" thickBot="1" x14ac:dyDescent="0.35">
      <c r="B12" s="11" t="s">
        <v>44</v>
      </c>
      <c r="C12" s="4" t="s">
        <v>16</v>
      </c>
      <c r="D12" s="4" t="s">
        <v>7</v>
      </c>
      <c r="E12" s="23">
        <v>45270</v>
      </c>
      <c r="F12" s="36">
        <v>60500000</v>
      </c>
      <c r="G12" s="36">
        <v>2800000</v>
      </c>
      <c r="H12" s="37">
        <v>3</v>
      </c>
      <c r="I12" s="28" t="str">
        <f t="shared" si="0"/>
        <v>6위</v>
      </c>
      <c r="J12" s="15" t="str">
        <f t="shared" si="1"/>
        <v>B</v>
      </c>
    </row>
    <row r="13" spans="2:10" ht="19.899999999999999" customHeight="1" x14ac:dyDescent="0.3">
      <c r="B13" s="49" t="s">
        <v>17</v>
      </c>
      <c r="C13" s="50"/>
      <c r="D13" s="51"/>
      <c r="E13" s="29">
        <f>COUNTIF(D5:D12,"경기")</f>
        <v>3</v>
      </c>
      <c r="F13" s="52"/>
      <c r="G13" s="54" t="s">
        <v>35</v>
      </c>
      <c r="H13" s="50"/>
      <c r="I13" s="51"/>
      <c r="J13" s="31">
        <f>MAX(최고월매출)</f>
        <v>77500000</v>
      </c>
    </row>
    <row r="14" spans="2:10" ht="19.899999999999999" customHeight="1" thickBot="1" x14ac:dyDescent="0.35">
      <c r="B14" s="55" t="s">
        <v>34</v>
      </c>
      <c r="C14" s="56"/>
      <c r="D14" s="57"/>
      <c r="E14" s="30">
        <f>ROUND(DAVERAGE(B4:H12,5,D4:D5),-6)</f>
        <v>63000000</v>
      </c>
      <c r="F14" s="53"/>
      <c r="G14" s="3" t="s">
        <v>1</v>
      </c>
      <c r="H14" s="4" t="s">
        <v>8</v>
      </c>
      <c r="I14" s="5" t="s">
        <v>3</v>
      </c>
      <c r="J14" s="17">
        <f>VLOOKUP(H14,C5:H12,3,FALSE)</f>
        <v>45311</v>
      </c>
    </row>
  </sheetData>
  <mergeCells count="4">
    <mergeCell ref="B13:D13"/>
    <mergeCell ref="F13:F14"/>
    <mergeCell ref="G13:I13"/>
    <mergeCell ref="B14:D14"/>
  </mergeCells>
  <phoneticPr fontId="2" type="noConversion"/>
  <conditionalFormatting sqref="B5:J12">
    <cfRule type="expression" dxfId="8" priority="1">
      <formula>$G5&gt;=3300000</formula>
    </cfRule>
  </conditionalFormatting>
  <dataValidations disablePrompts="1" count="1">
    <dataValidation type="list" allowBlank="1" showInputMessage="1" showErrorMessage="1" sqref="H14">
      <formula1>$C$5:$C$12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3"/>
  <sheetViews>
    <sheetView workbookViewId="0">
      <selection activeCell="K19" sqref="K19"/>
    </sheetView>
  </sheetViews>
  <sheetFormatPr defaultColWidth="8.75" defaultRowHeight="18.399999999999999" customHeight="1" x14ac:dyDescent="0.3"/>
  <cols>
    <col min="1" max="1" width="1.625" style="1" customWidth="1"/>
    <col min="2" max="2" width="10.75" style="1" customWidth="1"/>
    <col min="3" max="3" width="13.5" style="1" customWidth="1"/>
    <col min="4" max="4" width="12.625" style="1" bestFit="1" customWidth="1"/>
    <col min="5" max="5" width="14.25" style="1" customWidth="1"/>
    <col min="6" max="6" width="13.625" style="1" customWidth="1"/>
    <col min="7" max="7" width="12.5" style="1" customWidth="1"/>
    <col min="8" max="8" width="10.75" style="1" customWidth="1"/>
    <col min="9" max="16384" width="8.75" style="1"/>
  </cols>
  <sheetData>
    <row r="1" spans="2:8" ht="18.399999999999999" customHeight="1" thickBot="1" x14ac:dyDescent="0.35"/>
    <row r="2" spans="2:8" ht="27.4" customHeight="1" thickBot="1" x14ac:dyDescent="0.35">
      <c r="B2" s="6" t="s">
        <v>0</v>
      </c>
      <c r="C2" s="7" t="s">
        <v>1</v>
      </c>
      <c r="D2" s="7" t="s">
        <v>2</v>
      </c>
      <c r="E2" s="8" t="s">
        <v>3</v>
      </c>
      <c r="F2" s="8" t="s">
        <v>30</v>
      </c>
      <c r="G2" s="8" t="s">
        <v>29</v>
      </c>
      <c r="H2" s="8" t="s">
        <v>31</v>
      </c>
    </row>
    <row r="3" spans="2:8" ht="18.399999999999999" customHeight="1" x14ac:dyDescent="0.3">
      <c r="B3" s="9" t="s">
        <v>37</v>
      </c>
      <c r="C3" s="10" t="s">
        <v>9</v>
      </c>
      <c r="D3" s="10" t="s">
        <v>5</v>
      </c>
      <c r="E3" s="21">
        <v>45311</v>
      </c>
      <c r="F3" s="32">
        <v>61500000</v>
      </c>
      <c r="G3" s="32">
        <v>3370000</v>
      </c>
      <c r="H3" s="33">
        <v>5</v>
      </c>
    </row>
    <row r="4" spans="2:8" ht="18.399999999999999" customHeight="1" x14ac:dyDescent="0.3">
      <c r="B4" s="2" t="s">
        <v>38</v>
      </c>
      <c r="C4" s="12" t="s">
        <v>10</v>
      </c>
      <c r="D4" s="12" t="s">
        <v>6</v>
      </c>
      <c r="E4" s="22">
        <v>45240</v>
      </c>
      <c r="F4" s="34">
        <v>57600000</v>
      </c>
      <c r="G4" s="34">
        <v>2800000</v>
      </c>
      <c r="H4" s="35">
        <v>4</v>
      </c>
    </row>
    <row r="5" spans="2:8" ht="18.399999999999999" customHeight="1" x14ac:dyDescent="0.3">
      <c r="B5" s="2" t="s">
        <v>39</v>
      </c>
      <c r="C5" s="12" t="s">
        <v>11</v>
      </c>
      <c r="D5" s="12" t="s">
        <v>7</v>
      </c>
      <c r="E5" s="22">
        <v>45463</v>
      </c>
      <c r="F5" s="34">
        <v>63500000</v>
      </c>
      <c r="G5" s="34">
        <v>3050000</v>
      </c>
      <c r="H5" s="35">
        <v>7</v>
      </c>
    </row>
    <row r="6" spans="2:8" ht="18.399999999999999" customHeight="1" x14ac:dyDescent="0.3">
      <c r="B6" s="2" t="s">
        <v>40</v>
      </c>
      <c r="C6" s="12" t="s">
        <v>12</v>
      </c>
      <c r="D6" s="12" t="s">
        <v>5</v>
      </c>
      <c r="E6" s="22">
        <v>45677</v>
      </c>
      <c r="F6" s="34">
        <v>71850000</v>
      </c>
      <c r="G6" s="34">
        <v>3900000</v>
      </c>
      <c r="H6" s="35">
        <v>8</v>
      </c>
    </row>
    <row r="7" spans="2:8" ht="18.399999999999999" customHeight="1" x14ac:dyDescent="0.3">
      <c r="B7" s="2" t="s">
        <v>41</v>
      </c>
      <c r="C7" s="12" t="s">
        <v>13</v>
      </c>
      <c r="D7" s="12" t="s">
        <v>5</v>
      </c>
      <c r="E7" s="22">
        <v>45636</v>
      </c>
      <c r="F7" s="34">
        <v>55700000</v>
      </c>
      <c r="G7" s="34">
        <v>2700000</v>
      </c>
      <c r="H7" s="35">
        <v>4</v>
      </c>
    </row>
    <row r="8" spans="2:8" ht="18.399999999999999" customHeight="1" x14ac:dyDescent="0.3">
      <c r="B8" s="2" t="s">
        <v>42</v>
      </c>
      <c r="C8" s="12" t="s">
        <v>14</v>
      </c>
      <c r="D8" s="12" t="s">
        <v>6</v>
      </c>
      <c r="E8" s="22">
        <v>45432</v>
      </c>
      <c r="F8" s="34">
        <v>77500000</v>
      </c>
      <c r="G8" s="34">
        <v>4050000</v>
      </c>
      <c r="H8" s="35">
        <v>7</v>
      </c>
    </row>
    <row r="9" spans="2:8" ht="18.399999999999999" customHeight="1" x14ac:dyDescent="0.3">
      <c r="B9" s="2" t="s">
        <v>43</v>
      </c>
      <c r="C9" s="12" t="s">
        <v>15</v>
      </c>
      <c r="D9" s="12" t="s">
        <v>6</v>
      </c>
      <c r="E9" s="22">
        <v>45698</v>
      </c>
      <c r="F9" s="34">
        <v>58850000</v>
      </c>
      <c r="G9" s="34">
        <v>2900000</v>
      </c>
      <c r="H9" s="35">
        <v>5</v>
      </c>
    </row>
    <row r="10" spans="2:8" ht="18.399999999999999" customHeight="1" thickBot="1" x14ac:dyDescent="0.35">
      <c r="B10" s="11" t="s">
        <v>44</v>
      </c>
      <c r="C10" s="4" t="s">
        <v>16</v>
      </c>
      <c r="D10" s="4" t="s">
        <v>7</v>
      </c>
      <c r="E10" s="23">
        <v>45270</v>
      </c>
      <c r="F10" s="36">
        <v>60500000</v>
      </c>
      <c r="G10" s="36">
        <v>2800000</v>
      </c>
      <c r="H10" s="37">
        <v>3</v>
      </c>
    </row>
    <row r="13" spans="2:8" ht="18.399999999999999" customHeight="1" thickBot="1" x14ac:dyDescent="0.35"/>
    <row r="14" spans="2:8" ht="18.399999999999999" customHeight="1" x14ac:dyDescent="0.3">
      <c r="B14" s="7" t="s">
        <v>2</v>
      </c>
      <c r="C14" s="8" t="s">
        <v>3</v>
      </c>
    </row>
    <row r="15" spans="2:8" ht="18.399999999999999" customHeight="1" x14ac:dyDescent="0.3">
      <c r="B15" s="1" t="s">
        <v>7</v>
      </c>
    </row>
    <row r="16" spans="2:8" ht="18.399999999999999" customHeight="1" x14ac:dyDescent="0.3">
      <c r="C16" s="1" t="s">
        <v>19</v>
      </c>
    </row>
    <row r="18" spans="2:5" ht="27" x14ac:dyDescent="0.3">
      <c r="B18" s="41" t="s">
        <v>1</v>
      </c>
      <c r="C18" s="42" t="s">
        <v>2</v>
      </c>
      <c r="D18" s="43" t="s">
        <v>30</v>
      </c>
      <c r="E18" s="44" t="s">
        <v>29</v>
      </c>
    </row>
    <row r="19" spans="2:5" ht="18.399999999999999" customHeight="1" x14ac:dyDescent="0.3">
      <c r="B19" s="39" t="s">
        <v>11</v>
      </c>
      <c r="C19" s="12" t="s">
        <v>7</v>
      </c>
      <c r="D19" s="38">
        <v>63500000</v>
      </c>
      <c r="E19" s="40">
        <v>3050000</v>
      </c>
    </row>
    <row r="20" spans="2:5" ht="18.399999999999999" customHeight="1" x14ac:dyDescent="0.3">
      <c r="B20" s="39" t="s">
        <v>12</v>
      </c>
      <c r="C20" s="12" t="s">
        <v>5</v>
      </c>
      <c r="D20" s="38">
        <v>71850000</v>
      </c>
      <c r="E20" s="40">
        <v>3900000</v>
      </c>
    </row>
    <row r="21" spans="2:5" ht="18.399999999999999" customHeight="1" x14ac:dyDescent="0.3">
      <c r="B21" s="39" t="s">
        <v>13</v>
      </c>
      <c r="C21" s="12" t="s">
        <v>5</v>
      </c>
      <c r="D21" s="38">
        <v>55700000</v>
      </c>
      <c r="E21" s="40">
        <v>2700000</v>
      </c>
    </row>
    <row r="22" spans="2:5" ht="18.399999999999999" customHeight="1" x14ac:dyDescent="0.3">
      <c r="B22" s="39" t="s">
        <v>15</v>
      </c>
      <c r="C22" s="12" t="s">
        <v>6</v>
      </c>
      <c r="D22" s="38">
        <v>58850000</v>
      </c>
      <c r="E22" s="40">
        <v>2900000</v>
      </c>
    </row>
    <row r="23" spans="2:5" ht="18.399999999999999" customHeight="1" x14ac:dyDescent="0.3">
      <c r="B23" s="45" t="s">
        <v>16</v>
      </c>
      <c r="C23" s="46" t="s">
        <v>7</v>
      </c>
      <c r="D23" s="47">
        <v>60500000</v>
      </c>
      <c r="E23" s="48">
        <v>2800000</v>
      </c>
    </row>
  </sheetData>
  <phoneticPr fontId="2" type="noConversion"/>
  <conditionalFormatting sqref="B3:H10">
    <cfRule type="expression" dxfId="7" priority="1">
      <formula>$G3&gt;=3300000</formula>
    </cfRule>
  </conditionalFormatting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9"/>
  <sheetViews>
    <sheetView workbookViewId="0">
      <selection activeCell="J15" sqref="J15"/>
    </sheetView>
  </sheetViews>
  <sheetFormatPr defaultColWidth="8.75" defaultRowHeight="18" customHeight="1" x14ac:dyDescent="0.3"/>
  <cols>
    <col min="1" max="1" width="1.625" style="1" customWidth="1"/>
    <col min="2" max="2" width="22.25" style="1" bestFit="1" customWidth="1"/>
    <col min="3" max="3" width="13.25" style="1" customWidth="1"/>
    <col min="4" max="4" width="22.25" style="1" customWidth="1"/>
    <col min="5" max="5" width="13.25" style="1" customWidth="1"/>
    <col min="6" max="6" width="22.25" style="1" customWidth="1"/>
    <col min="7" max="7" width="13.25" style="1" customWidth="1"/>
    <col min="8" max="8" width="22.25" style="1" customWidth="1"/>
    <col min="9" max="9" width="18.75" style="1" bestFit="1" customWidth="1"/>
    <col min="10" max="10" width="20.75" style="1" bestFit="1" customWidth="1"/>
    <col min="11" max="16384" width="8.75" style="1"/>
  </cols>
  <sheetData>
    <row r="1" spans="2:10" ht="15.4" customHeight="1" x14ac:dyDescent="0.3"/>
    <row r="2" spans="2:10" ht="18" customHeight="1" x14ac:dyDescent="0.3">
      <c r="B2" s="20"/>
      <c r="C2" s="18" t="s">
        <v>28</v>
      </c>
      <c r="D2" s="20"/>
      <c r="E2" s="20"/>
      <c r="F2" s="20"/>
      <c r="G2" s="20"/>
      <c r="H2" s="20"/>
      <c r="I2"/>
      <c r="J2"/>
    </row>
    <row r="3" spans="2:10" ht="18" customHeight="1" x14ac:dyDescent="0.3">
      <c r="B3" s="20"/>
      <c r="C3" s="58" t="s">
        <v>21</v>
      </c>
      <c r="D3" s="59"/>
      <c r="E3" s="58" t="s">
        <v>18</v>
      </c>
      <c r="F3" s="59"/>
      <c r="G3" s="58" t="s">
        <v>20</v>
      </c>
      <c r="H3" s="59"/>
      <c r="I3"/>
      <c r="J3"/>
    </row>
    <row r="4" spans="2:10" ht="34.5" customHeight="1" x14ac:dyDescent="0.3">
      <c r="B4" s="18" t="s">
        <v>33</v>
      </c>
      <c r="C4" s="19" t="s">
        <v>23</v>
      </c>
      <c r="D4" s="19" t="s">
        <v>32</v>
      </c>
      <c r="E4" s="19" t="s">
        <v>23</v>
      </c>
      <c r="F4" s="19" t="s">
        <v>32</v>
      </c>
      <c r="G4" s="19" t="s">
        <v>23</v>
      </c>
      <c r="H4" s="19" t="s">
        <v>32</v>
      </c>
      <c r="I4"/>
      <c r="J4"/>
    </row>
    <row r="5" spans="2:10" ht="18" customHeight="1" x14ac:dyDescent="0.3">
      <c r="B5" s="24" t="s">
        <v>24</v>
      </c>
      <c r="C5" s="25">
        <v>1</v>
      </c>
      <c r="D5" s="25">
        <v>2700000</v>
      </c>
      <c r="E5" s="25" t="s">
        <v>27</v>
      </c>
      <c r="F5" s="25" t="s">
        <v>27</v>
      </c>
      <c r="G5" s="25">
        <v>2</v>
      </c>
      <c r="H5" s="25">
        <v>2850000</v>
      </c>
      <c r="I5"/>
      <c r="J5"/>
    </row>
    <row r="6" spans="2:10" ht="18" customHeight="1" x14ac:dyDescent="0.3">
      <c r="B6" s="24" t="s">
        <v>25</v>
      </c>
      <c r="C6" s="25">
        <v>1</v>
      </c>
      <c r="D6" s="25">
        <v>3370000</v>
      </c>
      <c r="E6" s="25">
        <v>2</v>
      </c>
      <c r="F6" s="25">
        <v>2925000</v>
      </c>
      <c r="G6" s="25" t="s">
        <v>27</v>
      </c>
      <c r="H6" s="25" t="s">
        <v>27</v>
      </c>
      <c r="I6"/>
      <c r="J6"/>
    </row>
    <row r="7" spans="2:10" ht="18" customHeight="1" x14ac:dyDescent="0.3">
      <c r="B7" s="24" t="s">
        <v>26</v>
      </c>
      <c r="C7" s="25">
        <v>1</v>
      </c>
      <c r="D7" s="25">
        <v>3900000</v>
      </c>
      <c r="E7" s="25" t="s">
        <v>27</v>
      </c>
      <c r="F7" s="25" t="s">
        <v>27</v>
      </c>
      <c r="G7" s="25">
        <v>1</v>
      </c>
      <c r="H7" s="25">
        <v>4050000</v>
      </c>
      <c r="I7"/>
      <c r="J7"/>
    </row>
    <row r="8" spans="2:10" ht="18" customHeight="1" x14ac:dyDescent="0.3">
      <c r="B8" s="24" t="s">
        <v>22</v>
      </c>
      <c r="C8" s="25">
        <v>3</v>
      </c>
      <c r="D8" s="25">
        <v>3323333.3333333335</v>
      </c>
      <c r="E8" s="25">
        <v>2</v>
      </c>
      <c r="F8" s="25">
        <v>2925000</v>
      </c>
      <c r="G8" s="25">
        <v>3</v>
      </c>
      <c r="H8" s="25">
        <v>3250000</v>
      </c>
      <c r="I8"/>
      <c r="J8"/>
    </row>
    <row r="9" spans="2:10" ht="18" customHeight="1" x14ac:dyDescent="0.3">
      <c r="B9"/>
      <c r="C9"/>
      <c r="D9"/>
      <c r="E9"/>
      <c r="F9"/>
      <c r="G9"/>
      <c r="H9"/>
      <c r="I9"/>
      <c r="J9"/>
    </row>
    <row r="10" spans="2:10" ht="18" customHeight="1" x14ac:dyDescent="0.3">
      <c r="B10"/>
      <c r="C10"/>
      <c r="D10"/>
      <c r="E10"/>
      <c r="F10"/>
      <c r="G10"/>
      <c r="H10"/>
      <c r="I10"/>
      <c r="J10"/>
    </row>
    <row r="11" spans="2:10" ht="18" customHeight="1" x14ac:dyDescent="0.3">
      <c r="B11"/>
      <c r="C11"/>
      <c r="D11"/>
      <c r="E11"/>
      <c r="F11"/>
      <c r="G11"/>
      <c r="H11"/>
      <c r="I11"/>
      <c r="J11"/>
    </row>
    <row r="12" spans="2:10" ht="18" customHeight="1" x14ac:dyDescent="0.3">
      <c r="B12"/>
      <c r="C12"/>
      <c r="D12"/>
      <c r="E12"/>
      <c r="F12"/>
      <c r="G12"/>
      <c r="H12"/>
      <c r="I12"/>
      <c r="J12"/>
    </row>
    <row r="13" spans="2:10" ht="18" customHeight="1" x14ac:dyDescent="0.3">
      <c r="B13"/>
      <c r="C13"/>
      <c r="D13"/>
      <c r="E13"/>
      <c r="F13"/>
      <c r="G13"/>
      <c r="H13"/>
      <c r="I13"/>
      <c r="J13"/>
    </row>
    <row r="14" spans="2:10" ht="18" customHeight="1" x14ac:dyDescent="0.3">
      <c r="B14"/>
      <c r="C14"/>
      <c r="D14"/>
    </row>
    <row r="15" spans="2:10" ht="18" customHeight="1" x14ac:dyDescent="0.3">
      <c r="B15"/>
      <c r="C15"/>
      <c r="D15"/>
    </row>
    <row r="16" spans="2:10" ht="18" customHeight="1" x14ac:dyDescent="0.3">
      <c r="B16"/>
      <c r="C16"/>
      <c r="D16"/>
    </row>
    <row r="17" spans="2:4" ht="18" customHeight="1" x14ac:dyDescent="0.3">
      <c r="B17"/>
      <c r="C17"/>
      <c r="D17"/>
    </row>
    <row r="18" spans="2:4" ht="18" customHeight="1" x14ac:dyDescent="0.3">
      <c r="B18"/>
      <c r="C18"/>
      <c r="D18"/>
    </row>
    <row r="19" spans="2:4" ht="18" customHeight="1" x14ac:dyDescent="0.3">
      <c r="B19"/>
      <c r="C19"/>
      <c r="D19"/>
    </row>
  </sheetData>
  <mergeCells count="3">
    <mergeCell ref="C3:D3"/>
    <mergeCell ref="E3:F3"/>
    <mergeCell ref="G3:H3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워크시트</vt:lpstr>
      </vt:variant>
      <vt:variant>
        <vt:i4>3</vt:i4>
      </vt:variant>
      <vt:variant>
        <vt:lpstr>차트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5" baseType="lpstr">
      <vt:lpstr>제1작업</vt:lpstr>
      <vt:lpstr>제2작업</vt:lpstr>
      <vt:lpstr>제3작업</vt:lpstr>
      <vt:lpstr>제4작업</vt:lpstr>
      <vt:lpstr>최고월매출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KPC</cp:lastModifiedBy>
  <dcterms:created xsi:type="dcterms:W3CDTF">2019-10-10T06:12:49Z</dcterms:created>
  <dcterms:modified xsi:type="dcterms:W3CDTF">2025-04-14T00:41:43Z</dcterms:modified>
</cp:coreProperties>
</file>