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3. 유가희 회사\01. 자격검정센터\2025_자검\01. 출제감수\04. 2월정기\12. 기출공지\102_엑셀\"/>
    </mc:Choice>
  </mc:AlternateContent>
  <bookViews>
    <workbookView xWindow="90" yWindow="120" windowWidth="11340" windowHeight="11760"/>
  </bookViews>
  <sheets>
    <sheet name="제1작업" sheetId="1" r:id="rId1"/>
    <sheet name="제2작업" sheetId="5" r:id="rId2"/>
    <sheet name="제3작업" sheetId="6" r:id="rId3"/>
    <sheet name="제4작업" sheetId="4" r:id="rId4"/>
  </sheets>
  <definedNames>
    <definedName name="_xlnm._FilterDatabase" localSheetId="1" hidden="1">제2작업!$B$2:$H$10</definedName>
    <definedName name="_xlnm.Criteria" localSheetId="1">제2작업!$B$14:$C$16</definedName>
    <definedName name="_xlnm.Extract" localSheetId="1">제2작업!$B$18:$E$18</definedName>
    <definedName name="전년구매수량">제1작업!$H$5:$H$12</definedName>
  </definedNames>
  <calcPr calcId="191029"/>
  <pivotCaches>
    <pivotCache cacheId="4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E14" i="1"/>
  <c r="E13" i="1" l="1"/>
  <c r="J13" i="1" l="1"/>
  <c r="J14" i="1"/>
  <c r="I10" i="1"/>
  <c r="I9" i="1"/>
  <c r="I7" i="1"/>
  <c r="I11" i="1"/>
  <c r="I8" i="1"/>
  <c r="I12" i="1"/>
  <c r="I6" i="1"/>
  <c r="I5" i="1"/>
</calcChain>
</file>

<file path=xl/sharedStrings.xml><?xml version="1.0" encoding="utf-8"?>
<sst xmlns="http://schemas.openxmlformats.org/spreadsheetml/2006/main" count="105" uniqueCount="41">
  <si>
    <t>제품</t>
    <phoneticPr fontId="2" type="noConversion"/>
  </si>
  <si>
    <t>단가</t>
    <phoneticPr fontId="2" type="noConversion"/>
  </si>
  <si>
    <t>색상</t>
    <phoneticPr fontId="2" type="noConversion"/>
  </si>
  <si>
    <t>OS-003</t>
    <phoneticPr fontId="2" type="noConversion"/>
  </si>
  <si>
    <t>구매일자</t>
    <phoneticPr fontId="2" type="noConversion"/>
  </si>
  <si>
    <t>제품코드</t>
    <phoneticPr fontId="2" type="noConversion"/>
  </si>
  <si>
    <t>노트북</t>
  </si>
  <si>
    <t>노트북</t>
    <phoneticPr fontId="2" type="noConversion"/>
  </si>
  <si>
    <t>모니터</t>
  </si>
  <si>
    <t>모니터</t>
    <phoneticPr fontId="2" type="noConversion"/>
  </si>
  <si>
    <t>태블릿</t>
  </si>
  <si>
    <t>태블릿</t>
    <phoneticPr fontId="2" type="noConversion"/>
  </si>
  <si>
    <t>HN-001</t>
  </si>
  <si>
    <t>HN-001</t>
    <phoneticPr fontId="2" type="noConversion"/>
  </si>
  <si>
    <t>제조사</t>
    <phoneticPr fontId="2" type="noConversion"/>
  </si>
  <si>
    <t>SN-001</t>
    <phoneticPr fontId="2" type="noConversion"/>
  </si>
  <si>
    <t>ON-001</t>
    <phoneticPr fontId="2" type="noConversion"/>
  </si>
  <si>
    <t>HM-002</t>
    <phoneticPr fontId="2" type="noConversion"/>
  </si>
  <si>
    <t>OM-002</t>
    <phoneticPr fontId="2" type="noConversion"/>
  </si>
  <si>
    <t>블랙</t>
    <phoneticPr fontId="2" type="noConversion"/>
  </si>
  <si>
    <t>화이트</t>
    <phoneticPr fontId="2" type="noConversion"/>
  </si>
  <si>
    <t>블루</t>
    <phoneticPr fontId="2" type="noConversion"/>
  </si>
  <si>
    <t>퍼플</t>
    <phoneticPr fontId="2" type="noConversion"/>
  </si>
  <si>
    <t>구매수량
(단위:대)</t>
    <phoneticPr fontId="2" type="noConversion"/>
  </si>
  <si>
    <t>구매순위</t>
    <phoneticPr fontId="2" type="noConversion"/>
  </si>
  <si>
    <t>HT-003</t>
    <phoneticPr fontId="2" type="noConversion"/>
  </si>
  <si>
    <t>OT-003</t>
    <phoneticPr fontId="2" type="noConversion"/>
  </si>
  <si>
    <t>모니터 전년 구매수량 합계</t>
    <phoneticPr fontId="2" type="noConversion"/>
  </si>
  <si>
    <t>총합계</t>
  </si>
  <si>
    <t>제품</t>
  </si>
  <si>
    <t>**</t>
  </si>
  <si>
    <t>개수 : 제품코드</t>
  </si>
  <si>
    <t>평균 : 구매수량(단위:대)</t>
  </si>
  <si>
    <t>단가</t>
  </si>
  <si>
    <t>400001-600000</t>
  </si>
  <si>
    <t>600001-800000</t>
  </si>
  <si>
    <t>800001-1000000</t>
  </si>
  <si>
    <t>전년
구매수량</t>
    <phoneticPr fontId="2" type="noConversion"/>
  </si>
  <si>
    <t>노트북의 구매수량(단위:대) 합계</t>
    <phoneticPr fontId="2" type="noConversion"/>
  </si>
  <si>
    <t>&gt;=40</t>
    <phoneticPr fontId="2" type="noConversion"/>
  </si>
  <si>
    <t>단가 전체 평균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</si>
</sst>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#,##0&quot;원&quot;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auto="1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auto="1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176" fontId="3" fillId="0" borderId="6" xfId="1" applyNumberFormat="1" applyFont="1" applyBorder="1" applyAlignment="1">
      <alignment horizontal="right" vertical="center"/>
    </xf>
    <xf numFmtId="176" fontId="3" fillId="0" borderId="1" xfId="1" applyNumberFormat="1" applyFont="1" applyBorder="1" applyAlignment="1">
      <alignment horizontal="right" vertical="center"/>
    </xf>
    <xf numFmtId="176" fontId="3" fillId="0" borderId="11" xfId="1" applyNumberFormat="1" applyFont="1" applyBorder="1" applyAlignment="1">
      <alignment horizontal="right" vertical="center"/>
    </xf>
    <xf numFmtId="14" fontId="3" fillId="0" borderId="6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4" fontId="3" fillId="0" borderId="11" xfId="0" applyNumberFormat="1" applyFont="1" applyBorder="1" applyAlignment="1">
      <alignment horizontal="center" vertical="center"/>
    </xf>
    <xf numFmtId="14" fontId="3" fillId="0" borderId="12" xfId="0" applyNumberFormat="1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0" fillId="0" borderId="0" xfId="0" pivotButton="1" applyAlignment="1">
      <alignment horizontal="center" vertical="center"/>
    </xf>
    <xf numFmtId="41" fontId="0" fillId="0" borderId="0" xfId="0" applyNumberFormat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41" fontId="3" fillId="0" borderId="6" xfId="1" applyFont="1" applyBorder="1" applyAlignment="1">
      <alignment horizontal="right" vertical="center"/>
    </xf>
    <xf numFmtId="41" fontId="3" fillId="0" borderId="1" xfId="1" applyFont="1" applyBorder="1" applyAlignment="1">
      <alignment horizontal="right" vertical="center"/>
    </xf>
    <xf numFmtId="41" fontId="3" fillId="0" borderId="11" xfId="1" applyFont="1" applyBorder="1" applyAlignment="1">
      <alignment horizontal="right" vertical="center"/>
    </xf>
    <xf numFmtId="41" fontId="3" fillId="0" borderId="0" xfId="1" applyFont="1">
      <alignment vertical="center"/>
    </xf>
    <xf numFmtId="176" fontId="0" fillId="0" borderId="0" xfId="0" applyNumberFormat="1" applyAlignment="1">
      <alignment horizontal="left" vertical="center"/>
    </xf>
    <xf numFmtId="41" fontId="3" fillId="0" borderId="7" xfId="1" applyFont="1" applyBorder="1" applyAlignment="1">
      <alignment horizontal="right" vertical="center"/>
    </xf>
    <xf numFmtId="176" fontId="3" fillId="0" borderId="6" xfId="1" applyNumberFormat="1" applyFont="1" applyFill="1" applyBorder="1" applyAlignment="1">
      <alignment horizontal="right" vertical="center"/>
    </xf>
    <xf numFmtId="176" fontId="3" fillId="0" borderId="1" xfId="1" applyNumberFormat="1" applyFont="1" applyFill="1" applyBorder="1" applyAlignment="1">
      <alignment horizontal="right" vertical="center"/>
    </xf>
    <xf numFmtId="0" fontId="3" fillId="0" borderId="2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41" fontId="3" fillId="0" borderId="21" xfId="1" applyFont="1" applyFill="1" applyBorder="1" applyAlignment="1">
      <alignment horizontal="right" vertical="center"/>
    </xf>
    <xf numFmtId="41" fontId="3" fillId="0" borderId="16" xfId="1" applyFont="1" applyFill="1" applyBorder="1" applyAlignment="1">
      <alignment horizontal="right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176" fontId="3" fillId="0" borderId="18" xfId="1" applyNumberFormat="1" applyFont="1" applyFill="1" applyBorder="1" applyAlignment="1">
      <alignment horizontal="right" vertical="center"/>
    </xf>
    <xf numFmtId="41" fontId="3" fillId="0" borderId="19" xfId="1" applyFont="1" applyFill="1" applyBorder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쉼표 [0]" xfId="1" builtinId="6"/>
    <cellStyle name="표준" xfId="0" builtinId="0"/>
  </cellStyles>
  <dxfs count="16">
    <dxf>
      <numFmt numFmtId="33" formatCode="_-* #,##0_-;\-* #,##0_-;_-* &quot;-&quot;_-;_-@_-"/>
    </dxf>
    <dxf>
      <alignment horizontal="center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numFmt numFmtId="176" formatCode="#,##0&quot;원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sz="2000" b="1"/>
              <a:t>노트북 및 태블릿 구매</a:t>
            </a:r>
            <a:r>
              <a:rPr lang="en-US" altLang="ko-KR" sz="2000" b="1"/>
              <a:t> </a:t>
            </a:r>
            <a:r>
              <a:rPr lang="ko-KR" sz="2000" b="1"/>
              <a:t>현황</a:t>
            </a:r>
          </a:p>
        </c:rich>
      </c:tx>
      <c:layout/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제1작업!$F$4</c:f>
              <c:strCache>
                <c:ptCount val="1"/>
                <c:pt idx="0">
                  <c:v>단가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(제1작업!$B$5:$B$6,제1작업!$B$8:$B$10,제1작업!$B$12)</c:f>
              <c:strCache>
                <c:ptCount val="6"/>
                <c:pt idx="0">
                  <c:v>HN-001</c:v>
                </c:pt>
                <c:pt idx="1">
                  <c:v>SN-001</c:v>
                </c:pt>
                <c:pt idx="2">
                  <c:v>HT-003</c:v>
                </c:pt>
                <c:pt idx="3">
                  <c:v>ON-001</c:v>
                </c:pt>
                <c:pt idx="4">
                  <c:v>OS-003</c:v>
                </c:pt>
                <c:pt idx="5">
                  <c:v>OT-003</c:v>
                </c:pt>
              </c:strCache>
            </c:strRef>
          </c:cat>
          <c:val>
            <c:numRef>
              <c:f>(제1작업!$F$5:$F$6,제1작업!$F$8:$F$10,제1작업!$F$12)</c:f>
              <c:numCache>
                <c:formatCode>#,##0"원"</c:formatCode>
                <c:ptCount val="6"/>
                <c:pt idx="0">
                  <c:v>800000</c:v>
                </c:pt>
                <c:pt idx="1">
                  <c:v>900000</c:v>
                </c:pt>
                <c:pt idx="2">
                  <c:v>850000</c:v>
                </c:pt>
                <c:pt idx="3">
                  <c:v>600000</c:v>
                </c:pt>
                <c:pt idx="4">
                  <c:v>750000</c:v>
                </c:pt>
                <c:pt idx="5">
                  <c:v>800000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4A-48B0-B284-60894AEB1F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613269023"/>
        <c:axId val="1413543039"/>
      </c:barChart>
      <c:lineChart>
        <c:grouping val="standard"/>
        <c:varyColors val="0"/>
        <c:ser>
          <c:idx val="1"/>
          <c:order val="1"/>
          <c:tx>
            <c:v>구매수량(단위:대)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10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84A-48B0-B284-60894AEB1F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(제1작업!$B$5:$B$6,제1작업!$B$8:$B$10,제1작업!$B$12)</c:f>
              <c:strCache>
                <c:ptCount val="6"/>
                <c:pt idx="0">
                  <c:v>HN-001</c:v>
                </c:pt>
                <c:pt idx="1">
                  <c:v>SN-001</c:v>
                </c:pt>
                <c:pt idx="2">
                  <c:v>HT-003</c:v>
                </c:pt>
                <c:pt idx="3">
                  <c:v>ON-001</c:v>
                </c:pt>
                <c:pt idx="4">
                  <c:v>OS-003</c:v>
                </c:pt>
                <c:pt idx="5">
                  <c:v>OT-003</c:v>
                </c:pt>
              </c:strCache>
            </c:strRef>
          </c:cat>
          <c:val>
            <c:numRef>
              <c:f>(제1작업!$G$5:$G$6,제1작업!$G$8:$G$10,제1작업!$G$12)</c:f>
              <c:numCache>
                <c:formatCode>_(* #,##0_);_(* \(#,##0\);_(* "-"_);_(@_)</c:formatCode>
                <c:ptCount val="6"/>
                <c:pt idx="0">
                  <c:v>50</c:v>
                </c:pt>
                <c:pt idx="1">
                  <c:v>30</c:v>
                </c:pt>
                <c:pt idx="2">
                  <c:v>45</c:v>
                </c:pt>
                <c:pt idx="3">
                  <c:v>40</c:v>
                </c:pt>
                <c:pt idx="4">
                  <c:v>15</c:v>
                </c:pt>
                <c:pt idx="5">
                  <c:v>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84A-48B0-B284-60894AEB1F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1565951"/>
        <c:axId val="1051560543"/>
      </c:lineChart>
      <c:catAx>
        <c:axId val="16132690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413543039"/>
        <c:crosses val="autoZero"/>
        <c:auto val="1"/>
        <c:lblAlgn val="ctr"/>
        <c:lblOffset val="100"/>
        <c:noMultiLvlLbl val="0"/>
      </c:catAx>
      <c:valAx>
        <c:axId val="1413543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#,##0&quot;원&quot;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613269023"/>
        <c:crosses val="autoZero"/>
        <c:crossBetween val="between"/>
      </c:valAx>
      <c:valAx>
        <c:axId val="1051560543"/>
        <c:scaling>
          <c:orientation val="minMax"/>
        </c:scaling>
        <c:delete val="0"/>
        <c:axPos val="r"/>
        <c:numFmt formatCode="_(* #,##0_);_(* \(#,##0\);_(* &quot;-&quot;_);_(@_)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051565951"/>
        <c:crosses val="max"/>
        <c:crossBetween val="between"/>
        <c:majorUnit val="15"/>
      </c:valAx>
      <c:catAx>
        <c:axId val="1051565951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051560543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105727</xdr:rowOff>
    </xdr:from>
    <xdr:to>
      <xdr:col>6</xdr:col>
      <xdr:colOff>670560</xdr:colOff>
      <xdr:row>2</xdr:row>
      <xdr:rowOff>204787</xdr:rowOff>
    </xdr:to>
    <xdr:sp macro="" textlink="">
      <xdr:nvSpPr>
        <xdr:cNvPr id="5" name="육각형 4">
          <a:extLst>
            <a:ext uri="{FF2B5EF4-FFF2-40B4-BE49-F238E27FC236}">
              <a16:creationId xmlns:a16="http://schemas.microsoft.com/office/drawing/2014/main" id="{F5CBDCD3-4353-4049-A5C9-1BF570920877}"/>
            </a:ext>
          </a:extLst>
        </xdr:cNvPr>
        <xdr:cNvSpPr/>
      </xdr:nvSpPr>
      <xdr:spPr>
        <a:xfrm>
          <a:off x="129540" y="105727"/>
          <a:ext cx="4968240" cy="723900"/>
        </a:xfrm>
        <a:prstGeom prst="hexagon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altLang="ko-KR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IT</a:t>
          </a:r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제품 구매 현황</a:t>
          </a:r>
        </a:p>
      </xdr:txBody>
    </xdr:sp>
    <xdr:clientData/>
  </xdr:twoCellAnchor>
  <xdr:twoCellAnchor>
    <xdr:from>
      <xdr:col>7</xdr:col>
      <xdr:colOff>1</xdr:colOff>
      <xdr:row>0</xdr:row>
      <xdr:rowOff>83820</xdr:rowOff>
    </xdr:from>
    <xdr:to>
      <xdr:col>10</xdr:col>
      <xdr:colOff>1</xdr:colOff>
      <xdr:row>2</xdr:row>
      <xdr:rowOff>226695</xdr:rowOff>
    </xdr:to>
    <xdr:pic>
      <xdr:nvPicPr>
        <xdr:cNvPr id="6" name="Picture 1">
          <a:extLst>
            <a:ext uri="{FF2B5EF4-FFF2-40B4-BE49-F238E27FC236}">
              <a16:creationId xmlns:a16="http://schemas.microsoft.com/office/drawing/2014/main" id="{85F94CD5-83C5-4CD5-9962-296117EEF0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42561" y="83820"/>
          <a:ext cx="2560320" cy="767715"/>
        </a:xfrm>
        <a:prstGeom prst="rect">
          <a:avLst/>
        </a:prstGeom>
        <a:solidFill>
          <a:srgbClr val="FFFFFF"/>
        </a:solidFill>
        <a:ln w="9525"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48375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75079AF9-1F70-0B63-AB79-72C4EFF422E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0.13832</cdr:x>
      <cdr:y>0.10607</cdr:y>
    </cdr:from>
    <cdr:to>
      <cdr:x>0.25222</cdr:x>
      <cdr:y>0.18584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72F16880-9BF0-7A40-8E19-C68A4FDFEF37}"/>
            </a:ext>
          </a:extLst>
        </cdr:cNvPr>
        <cdr:cNvSpPr/>
      </cdr:nvSpPr>
      <cdr:spPr>
        <a:xfrm xmlns:a="http://schemas.openxmlformats.org/drawingml/2006/main">
          <a:off x="1284811" y="643394"/>
          <a:ext cx="1057992" cy="483846"/>
        </a:xfrm>
        <a:prstGeom xmlns:a="http://schemas.openxmlformats.org/drawingml/2006/main" prst="wedgeRoundRectCallout">
          <a:avLst>
            <a:gd name="adj1" fmla="val -22399"/>
            <a:gd name="adj2" fmla="val 80776"/>
            <a:gd name="adj3" fmla="val 16667"/>
          </a:avLst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anchor="ctr"/>
        <a:lstStyle xmlns:a="http://schemas.openxmlformats.org/drawingml/2006/main"/>
        <a:p xmlns:a="http://schemas.openxmlformats.org/drawingml/2006/main">
          <a:pPr algn="ctr"/>
          <a:r>
            <a:rPr lang="ko-KR" altLang="en-US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최다 구매</a:t>
          </a:r>
          <a:endParaRPr lang="ko-KR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er" refreshedDate="45607.289679629626" createdVersion="6" refreshedVersion="7" minRefreshableVersion="3" recordCount="8">
  <cacheSource type="worksheet">
    <worksheetSource ref="B4:H12" sheet="제1작업"/>
  </cacheSource>
  <cacheFields count="8">
    <cacheField name="제품코드" numFmtId="0">
      <sharedItems/>
    </cacheField>
    <cacheField name="제품" numFmtId="0">
      <sharedItems count="3">
        <s v="노트북"/>
        <s v="모니터"/>
        <s v="태블릿"/>
      </sharedItems>
    </cacheField>
    <cacheField name="색상" numFmtId="0">
      <sharedItems/>
    </cacheField>
    <cacheField name="구매일자" numFmtId="14">
      <sharedItems containsSemiMixedTypes="0" containsNonDate="0" containsDate="1" containsString="0" minDate="2024-03-24T00:00:00" maxDate="2024-10-09T00:00:00" count="8">
        <d v="2024-10-07T00:00:00"/>
        <d v="2024-10-03T00:00:00"/>
        <d v="2024-08-05T00:00:00"/>
        <d v="2024-09-07T00:00:00"/>
        <d v="2024-09-04T00:00:00"/>
        <d v="2024-03-24T00:00:00"/>
        <d v="2024-10-08T00:00:00"/>
        <d v="2024-08-11T00:00:00"/>
      </sharedItems>
      <fieldGroup par="7" base="3">
        <rangePr groupBy="days" startDate="2024-03-24T00:00:00" endDate="2024-10-09T00:00:00"/>
        <groupItems count="368">
          <s v="&lt;2024-03-24"/>
          <s v="1월1일"/>
          <s v="1월2일"/>
          <s v="1월3일"/>
          <s v="1월4일"/>
          <s v="1월5일"/>
          <s v="1월6일"/>
          <s v="1월7일"/>
          <s v="1월8일"/>
          <s v="1월9일"/>
          <s v="1월10일"/>
          <s v="1월11일"/>
          <s v="1월12일"/>
          <s v="1월13일"/>
          <s v="1월14일"/>
          <s v="1월15일"/>
          <s v="1월16일"/>
          <s v="1월17일"/>
          <s v="1월18일"/>
          <s v="1월19일"/>
          <s v="1월20일"/>
          <s v="1월21일"/>
          <s v="1월22일"/>
          <s v="1월23일"/>
          <s v="1월24일"/>
          <s v="1월25일"/>
          <s v="1월26일"/>
          <s v="1월27일"/>
          <s v="1월28일"/>
          <s v="1월29일"/>
          <s v="1월30일"/>
          <s v="1월31일"/>
          <s v="2월1일"/>
          <s v="2월2일"/>
          <s v="2월3일"/>
          <s v="2월4일"/>
          <s v="2월5일"/>
          <s v="2월6일"/>
          <s v="2월7일"/>
          <s v="2월8일"/>
          <s v="2월9일"/>
          <s v="2월10일"/>
          <s v="2월11일"/>
          <s v="2월12일"/>
          <s v="2월13일"/>
          <s v="2월14일"/>
          <s v="2월15일"/>
          <s v="2월16일"/>
          <s v="2월17일"/>
          <s v="2월18일"/>
          <s v="2월19일"/>
          <s v="2월20일"/>
          <s v="2월21일"/>
          <s v="2월22일"/>
          <s v="2월23일"/>
          <s v="2월24일"/>
          <s v="2월25일"/>
          <s v="2월26일"/>
          <s v="2월27일"/>
          <s v="2월28일"/>
          <s v="2월29일"/>
          <s v="3월1일"/>
          <s v="3월2일"/>
          <s v="3월3일"/>
          <s v="3월4일"/>
          <s v="3월5일"/>
          <s v="3월6일"/>
          <s v="3월7일"/>
          <s v="3월8일"/>
          <s v="3월9일"/>
          <s v="3월10일"/>
          <s v="3월11일"/>
          <s v="3월12일"/>
          <s v="3월13일"/>
          <s v="3월14일"/>
          <s v="3월15일"/>
          <s v="3월16일"/>
          <s v="3월17일"/>
          <s v="3월18일"/>
          <s v="3월19일"/>
          <s v="3월20일"/>
          <s v="3월21일"/>
          <s v="3월22일"/>
          <s v="3월23일"/>
          <s v="3월24일"/>
          <s v="3월25일"/>
          <s v="3월26일"/>
          <s v="3월27일"/>
          <s v="3월28일"/>
          <s v="3월29일"/>
          <s v="3월30일"/>
          <s v="3월31일"/>
          <s v="4월1일"/>
          <s v="4월2일"/>
          <s v="4월3일"/>
          <s v="4월4일"/>
          <s v="4월5일"/>
          <s v="4월6일"/>
          <s v="4월7일"/>
          <s v="4월8일"/>
          <s v="4월9일"/>
          <s v="4월10일"/>
          <s v="4월11일"/>
          <s v="4월12일"/>
          <s v="4월13일"/>
          <s v="4월14일"/>
          <s v="4월15일"/>
          <s v="4월16일"/>
          <s v="4월17일"/>
          <s v="4월18일"/>
          <s v="4월19일"/>
          <s v="4월20일"/>
          <s v="4월21일"/>
          <s v="4월22일"/>
          <s v="4월23일"/>
          <s v="4월24일"/>
          <s v="4월25일"/>
          <s v="4월26일"/>
          <s v="4월27일"/>
          <s v="4월28일"/>
          <s v="4월29일"/>
          <s v="4월30일"/>
          <s v="5월1일"/>
          <s v="5월2일"/>
          <s v="5월3일"/>
          <s v="5월4일"/>
          <s v="5월5일"/>
          <s v="5월6일"/>
          <s v="5월7일"/>
          <s v="5월8일"/>
          <s v="5월9일"/>
          <s v="5월10일"/>
          <s v="5월11일"/>
          <s v="5월12일"/>
          <s v="5월13일"/>
          <s v="5월14일"/>
          <s v="5월15일"/>
          <s v="5월16일"/>
          <s v="5월17일"/>
          <s v="5월18일"/>
          <s v="5월19일"/>
          <s v="5월20일"/>
          <s v="5월21일"/>
          <s v="5월22일"/>
          <s v="5월23일"/>
          <s v="5월24일"/>
          <s v="5월25일"/>
          <s v="5월26일"/>
          <s v="5월27일"/>
          <s v="5월28일"/>
          <s v="5월29일"/>
          <s v="5월30일"/>
          <s v="5월31일"/>
          <s v="6월1일"/>
          <s v="6월2일"/>
          <s v="6월3일"/>
          <s v="6월4일"/>
          <s v="6월5일"/>
          <s v="6월6일"/>
          <s v="6월7일"/>
          <s v="6월8일"/>
          <s v="6월9일"/>
          <s v="6월10일"/>
          <s v="6월11일"/>
          <s v="6월12일"/>
          <s v="6월13일"/>
          <s v="6월14일"/>
          <s v="6월15일"/>
          <s v="6월16일"/>
          <s v="6월17일"/>
          <s v="6월18일"/>
          <s v="6월19일"/>
          <s v="6월20일"/>
          <s v="6월21일"/>
          <s v="6월22일"/>
          <s v="6월23일"/>
          <s v="6월24일"/>
          <s v="6월25일"/>
          <s v="6월26일"/>
          <s v="6월27일"/>
          <s v="6월28일"/>
          <s v="6월29일"/>
          <s v="6월30일"/>
          <s v="7월1일"/>
          <s v="7월2일"/>
          <s v="7월3일"/>
          <s v="7월4일"/>
          <s v="7월5일"/>
          <s v="7월6일"/>
          <s v="7월7일"/>
          <s v="7월8일"/>
          <s v="7월9일"/>
          <s v="7월10일"/>
          <s v="7월11일"/>
          <s v="7월12일"/>
          <s v="7월13일"/>
          <s v="7월14일"/>
          <s v="7월15일"/>
          <s v="7월16일"/>
          <s v="7월17일"/>
          <s v="7월18일"/>
          <s v="7월19일"/>
          <s v="7월20일"/>
          <s v="7월21일"/>
          <s v="7월22일"/>
          <s v="7월23일"/>
          <s v="7월24일"/>
          <s v="7월25일"/>
          <s v="7월26일"/>
          <s v="7월27일"/>
          <s v="7월28일"/>
          <s v="7월29일"/>
          <s v="7월30일"/>
          <s v="7월31일"/>
          <s v="8월1일"/>
          <s v="8월2일"/>
          <s v="8월3일"/>
          <s v="8월4일"/>
          <s v="8월5일"/>
          <s v="8월6일"/>
          <s v="8월7일"/>
          <s v="8월8일"/>
          <s v="8월9일"/>
          <s v="8월10일"/>
          <s v="8월11일"/>
          <s v="8월12일"/>
          <s v="8월13일"/>
          <s v="8월14일"/>
          <s v="8월15일"/>
          <s v="8월16일"/>
          <s v="8월17일"/>
          <s v="8월18일"/>
          <s v="8월19일"/>
          <s v="8월20일"/>
          <s v="8월21일"/>
          <s v="8월22일"/>
          <s v="8월23일"/>
          <s v="8월24일"/>
          <s v="8월25일"/>
          <s v="8월26일"/>
          <s v="8월27일"/>
          <s v="8월28일"/>
          <s v="8월29일"/>
          <s v="8월30일"/>
          <s v="8월31일"/>
          <s v="9월1일"/>
          <s v="9월2일"/>
          <s v="9월3일"/>
          <s v="9월4일"/>
          <s v="9월5일"/>
          <s v="9월6일"/>
          <s v="9월7일"/>
          <s v="9월8일"/>
          <s v="9월9일"/>
          <s v="9월10일"/>
          <s v="9월11일"/>
          <s v="9월12일"/>
          <s v="9월13일"/>
          <s v="9월14일"/>
          <s v="9월15일"/>
          <s v="9월16일"/>
          <s v="9월17일"/>
          <s v="9월18일"/>
          <s v="9월19일"/>
          <s v="9월20일"/>
          <s v="9월21일"/>
          <s v="9월22일"/>
          <s v="9월23일"/>
          <s v="9월24일"/>
          <s v="9월25일"/>
          <s v="9월26일"/>
          <s v="9월27일"/>
          <s v="9월28일"/>
          <s v="9월29일"/>
          <s v="9월30일"/>
          <s v="10월1일"/>
          <s v="10월2일"/>
          <s v="10월3일"/>
          <s v="10월4일"/>
          <s v="10월5일"/>
          <s v="10월6일"/>
          <s v="10월7일"/>
          <s v="10월8일"/>
          <s v="10월9일"/>
          <s v="10월10일"/>
          <s v="10월11일"/>
          <s v="10월12일"/>
          <s v="10월13일"/>
          <s v="10월14일"/>
          <s v="10월15일"/>
          <s v="10월16일"/>
          <s v="10월17일"/>
          <s v="10월18일"/>
          <s v="10월19일"/>
          <s v="10월20일"/>
          <s v="10월21일"/>
          <s v="10월22일"/>
          <s v="10월23일"/>
          <s v="10월24일"/>
          <s v="10월25일"/>
          <s v="10월26일"/>
          <s v="10월27일"/>
          <s v="10월28일"/>
          <s v="10월29일"/>
          <s v="10월30일"/>
          <s v="10월31일"/>
          <s v="11월1일"/>
          <s v="11월2일"/>
          <s v="11월3일"/>
          <s v="11월4일"/>
          <s v="11월5일"/>
          <s v="11월6일"/>
          <s v="11월7일"/>
          <s v="11월8일"/>
          <s v="11월9일"/>
          <s v="11월10일"/>
          <s v="11월11일"/>
          <s v="11월12일"/>
          <s v="11월13일"/>
          <s v="11월14일"/>
          <s v="11월15일"/>
          <s v="11월16일"/>
          <s v="11월17일"/>
          <s v="11월18일"/>
          <s v="11월19일"/>
          <s v="11월20일"/>
          <s v="11월21일"/>
          <s v="11월22일"/>
          <s v="11월23일"/>
          <s v="11월24일"/>
          <s v="11월25일"/>
          <s v="11월26일"/>
          <s v="11월27일"/>
          <s v="11월28일"/>
          <s v="11월29일"/>
          <s v="11월30일"/>
          <s v="12월1일"/>
          <s v="12월2일"/>
          <s v="12월3일"/>
          <s v="12월4일"/>
          <s v="12월5일"/>
          <s v="12월6일"/>
          <s v="12월7일"/>
          <s v="12월8일"/>
          <s v="12월9일"/>
          <s v="12월10일"/>
          <s v="12월11일"/>
          <s v="12월12일"/>
          <s v="12월13일"/>
          <s v="12월14일"/>
          <s v="12월15일"/>
          <s v="12월16일"/>
          <s v="12월17일"/>
          <s v="12월18일"/>
          <s v="12월19일"/>
          <s v="12월20일"/>
          <s v="12월21일"/>
          <s v="12월22일"/>
          <s v="12월23일"/>
          <s v="12월24일"/>
          <s v="12월25일"/>
          <s v="12월26일"/>
          <s v="12월27일"/>
          <s v="12월28일"/>
          <s v="12월29일"/>
          <s v="12월30일"/>
          <s v="12월31일"/>
          <s v="&gt;2024-10-09"/>
        </groupItems>
      </fieldGroup>
    </cacheField>
    <cacheField name="단가" numFmtId="176">
      <sharedItems containsSemiMixedTypes="0" containsString="0" containsNumber="1" containsInteger="1" minValue="600000" maxValue="900000" count="6">
        <n v="800000"/>
        <n v="900000"/>
        <n v="700000"/>
        <n v="850000"/>
        <n v="600000"/>
        <n v="750000"/>
      </sharedItems>
      <fieldGroup base="4">
        <rangePr autoStart="0" startNum="1" endNum="900000" groupInterval="200000"/>
        <groupItems count="7">
          <s v="&lt;1"/>
          <s v="1-200000"/>
          <s v="200001-400000"/>
          <s v="400001-600000"/>
          <s v="600001-800000"/>
          <s v="800001-1000000"/>
          <s v="&gt;1000001"/>
        </groupItems>
      </fieldGroup>
    </cacheField>
    <cacheField name="구매수량_x000a_(단위:대)" numFmtId="41">
      <sharedItems containsSemiMixedTypes="0" containsString="0" containsNumber="1" containsInteger="1" minValue="10" maxValue="50"/>
    </cacheField>
    <cacheField name="전년_x000a_구매수량" numFmtId="41">
      <sharedItems containsSemiMixedTypes="0" containsString="0" containsNumber="1" containsInteger="1" minValue="5" maxValue="50"/>
    </cacheField>
    <cacheField name="월" numFmtId="0" databaseField="0">
      <fieldGroup base="3">
        <rangePr groupBy="months" startDate="2024-03-24T00:00:00" endDate="2024-10-09T00:00:00"/>
        <groupItems count="14">
          <s v="&lt;2024-03-24"/>
          <s v="1월"/>
          <s v="2월"/>
          <s v="3월"/>
          <s v="4월"/>
          <s v="5월"/>
          <s v="6월"/>
          <s v="7월"/>
          <s v="8월"/>
          <s v="9월"/>
          <s v="10월"/>
          <s v="11월"/>
          <s v="12월"/>
          <s v="&gt;2024-10-09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s v="HN-001"/>
    <x v="0"/>
    <s v="화이트"/>
    <x v="0"/>
    <x v="0"/>
    <n v="50"/>
    <n v="45"/>
  </r>
  <r>
    <s v="SN-001"/>
    <x v="0"/>
    <s v="블랙"/>
    <x v="1"/>
    <x v="1"/>
    <n v="30"/>
    <n v="35"/>
  </r>
  <r>
    <s v="HM-002"/>
    <x v="1"/>
    <s v="블랙"/>
    <x v="2"/>
    <x v="2"/>
    <n v="20"/>
    <n v="10"/>
  </r>
  <r>
    <s v="HT-003"/>
    <x v="2"/>
    <s v="블루"/>
    <x v="3"/>
    <x v="3"/>
    <n v="45"/>
    <n v="50"/>
  </r>
  <r>
    <s v="ON-001"/>
    <x v="0"/>
    <s v="블루"/>
    <x v="4"/>
    <x v="4"/>
    <n v="40"/>
    <n v="10"/>
  </r>
  <r>
    <s v="OS-003"/>
    <x v="2"/>
    <s v="블랙"/>
    <x v="5"/>
    <x v="5"/>
    <n v="15"/>
    <n v="25"/>
  </r>
  <r>
    <s v="OM-002"/>
    <x v="1"/>
    <s v="퍼플"/>
    <x v="6"/>
    <x v="1"/>
    <n v="10"/>
    <n v="5"/>
  </r>
  <r>
    <s v="OT-003"/>
    <x v="2"/>
    <s v="화이트"/>
    <x v="7"/>
    <x v="0"/>
    <n v="35"/>
    <n v="3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피벗 테이블1" cacheId="4" applyNumberFormats="0" applyBorderFormats="0" applyFontFormats="0" applyPatternFormats="0" applyAlignmentFormats="0" applyWidthHeightFormats="1" dataCaption="값" missingCaption="**" updatedVersion="7" minRefreshableVersion="3" useAutoFormatting="1" colGrandTotals="0" itemPrintTitles="1" mergeItem="1" createdVersion="6" indent="0" outline="1" outlineData="1" multipleFieldFilters="0" rowHeaderCaption="단가" colHeaderCaption="제품">
  <location ref="B2:H8" firstHeaderRow="1" firstDataRow="3" firstDataCol="1"/>
  <pivotFields count="8">
    <pivotField dataField="1" showAll="0"/>
    <pivotField axis="axisCol" showAll="0" sortType="descending">
      <items count="4">
        <item x="2"/>
        <item x="1"/>
        <item x="0"/>
        <item t="default"/>
      </items>
    </pivotField>
    <pivotField showAll="0"/>
    <pivotField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axis="axisRow" numFmtId="176" showAll="0">
      <items count="8">
        <item x="0"/>
        <item x="1"/>
        <item x="2"/>
        <item x="3"/>
        <item x="4"/>
        <item x="5"/>
        <item x="6"/>
        <item t="default"/>
      </items>
    </pivotField>
    <pivotField dataField="1" showAll="0"/>
    <pivotField numFmtId="41" showAll="0"/>
    <pivotField showAll="0" sortType="ascending" defaultSubtotal="0">
      <items count="14"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0"/>
        <item sd="0" x="13"/>
      </items>
    </pivotField>
  </pivotFields>
  <rowFields count="1">
    <field x="4"/>
  </rowFields>
  <rowItems count="4">
    <i>
      <x v="3"/>
    </i>
    <i>
      <x v="4"/>
    </i>
    <i>
      <x v="5"/>
    </i>
    <i t="grand">
      <x/>
    </i>
  </rowItems>
  <colFields count="2">
    <field x="1"/>
    <field x="-2"/>
  </colFields>
  <colItems count="6">
    <i>
      <x/>
      <x/>
    </i>
    <i r="1" i="1">
      <x v="1"/>
    </i>
    <i>
      <x v="1"/>
      <x/>
    </i>
    <i r="1" i="1">
      <x v="1"/>
    </i>
    <i>
      <x v="2"/>
      <x/>
    </i>
    <i r="1" i="1">
      <x v="1"/>
    </i>
  </colItems>
  <dataFields count="2">
    <dataField name="개수 : 제품코드" fld="0" subtotal="count" baseField="0" baseItem="0"/>
    <dataField name="평균 : 구매수량(단위:대)" fld="5" subtotal="average" baseField="1" baseItem="0"/>
  </dataFields>
  <formats count="8">
    <format dxfId="7">
      <pivotArea type="origin" dataOnly="0" labelOnly="1" outline="0" fieldPosition="0"/>
    </format>
    <format dxfId="6">
      <pivotArea field="1" type="button" dataOnly="0" labelOnly="1" outline="0" axis="axisCol" fieldPosition="0"/>
    </format>
    <format dxfId="5">
      <pivotArea field="-2" type="button" dataOnly="0" labelOnly="1" outline="0" axis="axisCol" fieldPosition="1"/>
    </format>
    <format dxfId="4">
      <pivotArea type="topRight" dataOnly="0" labelOnly="1" outline="0" fieldPosition="0"/>
    </format>
    <format dxfId="3">
      <pivotArea field="7" type="button" dataOnly="0" labelOnly="1" outline="0"/>
    </format>
    <format dxfId="2">
      <pivotArea dataOnly="0" labelOnly="1" fieldPosition="0">
        <references count="1">
          <reference field="1" count="0"/>
        </references>
      </pivotArea>
    </format>
    <format dxfId="1">
      <pivotArea outline="0" collapsedLevelsAreSubtotals="1" fieldPosition="0"/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2" name="표2" displayName="표2" ref="B18:E22" totalsRowShown="0" headerRowBorderDxfId="13" tableBorderDxfId="12">
  <autoFilter ref="B18:E22"/>
  <tableColumns count="4">
    <tableColumn id="1" name="제품코드" dataDxfId="11"/>
    <tableColumn id="2" name="제품" dataDxfId="10"/>
    <tableColumn id="3" name="단가" dataDxfId="9" dataCellStyle="쉼표 [0]"/>
    <tableColumn id="4" name="구매수량_x000a_(단위:대)" dataDxfId="8" dataCellStyle="쉼표 [0]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1"/>
  <sheetViews>
    <sheetView tabSelected="1" workbookViewId="0"/>
  </sheetViews>
  <sheetFormatPr defaultColWidth="8.75" defaultRowHeight="13.5" x14ac:dyDescent="0.3"/>
  <cols>
    <col min="1" max="1" width="1.75" style="1" customWidth="1"/>
    <col min="2" max="2" width="10.625" style="1" customWidth="1"/>
    <col min="3" max="3" width="11.125" style="1" customWidth="1"/>
    <col min="4" max="4" width="11" style="1" customWidth="1"/>
    <col min="5" max="5" width="13" style="1" customWidth="1"/>
    <col min="6" max="7" width="10.75" style="1" customWidth="1"/>
    <col min="8" max="8" width="12.25" style="1" customWidth="1"/>
    <col min="9" max="10" width="10.75" style="1" customWidth="1"/>
    <col min="11" max="16384" width="8.75" style="1"/>
  </cols>
  <sheetData>
    <row r="1" spans="2:10" ht="24.6" customHeight="1" x14ac:dyDescent="0.3"/>
    <row r="2" spans="2:10" ht="24.6" customHeight="1" x14ac:dyDescent="0.3"/>
    <row r="3" spans="2:10" ht="24.6" customHeight="1" thickBot="1" x14ac:dyDescent="0.35"/>
    <row r="4" spans="2:10" ht="27.75" thickBot="1" x14ac:dyDescent="0.35">
      <c r="B4" s="10" t="s">
        <v>5</v>
      </c>
      <c r="C4" s="11" t="s">
        <v>0</v>
      </c>
      <c r="D4" s="11" t="s">
        <v>2</v>
      </c>
      <c r="E4" s="12" t="s">
        <v>4</v>
      </c>
      <c r="F4" s="12" t="s">
        <v>1</v>
      </c>
      <c r="G4" s="12" t="s">
        <v>23</v>
      </c>
      <c r="H4" s="12" t="s">
        <v>37</v>
      </c>
      <c r="I4" s="11" t="s">
        <v>24</v>
      </c>
      <c r="J4" s="13" t="s">
        <v>14</v>
      </c>
    </row>
    <row r="5" spans="2:10" ht="18.600000000000001" customHeight="1" x14ac:dyDescent="0.3">
      <c r="B5" s="3" t="s">
        <v>13</v>
      </c>
      <c r="C5" s="4" t="s">
        <v>7</v>
      </c>
      <c r="D5" s="4" t="s">
        <v>20</v>
      </c>
      <c r="E5" s="18">
        <v>45572</v>
      </c>
      <c r="F5" s="15">
        <v>800000</v>
      </c>
      <c r="G5" s="31">
        <v>50</v>
      </c>
      <c r="H5" s="31">
        <v>45</v>
      </c>
      <c r="I5" s="4" t="str">
        <f t="shared" ref="I5:I12" si="0">_xlfn.RANK.EQ(G5,$G$5:$G$12)&amp;"위"</f>
        <v>1위</v>
      </c>
      <c r="J5" s="5" t="str">
        <f t="shared" ref="J5:J12" si="1">IF(LEFT(B5,1)="H","현성",IF(LEFT(B5,1)="S","신화","오렌지"))</f>
        <v>현성</v>
      </c>
    </row>
    <row r="6" spans="2:10" ht="18.600000000000001" customHeight="1" x14ac:dyDescent="0.3">
      <c r="B6" s="6" t="s">
        <v>15</v>
      </c>
      <c r="C6" s="2" t="s">
        <v>7</v>
      </c>
      <c r="D6" s="2" t="s">
        <v>19</v>
      </c>
      <c r="E6" s="19">
        <v>45568</v>
      </c>
      <c r="F6" s="16">
        <v>900000</v>
      </c>
      <c r="G6" s="32">
        <v>30</v>
      </c>
      <c r="H6" s="32">
        <v>35</v>
      </c>
      <c r="I6" s="2" t="str">
        <f t="shared" si="0"/>
        <v>5위</v>
      </c>
      <c r="J6" s="7" t="str">
        <f t="shared" si="1"/>
        <v>신화</v>
      </c>
    </row>
    <row r="7" spans="2:10" ht="18.600000000000001" customHeight="1" x14ac:dyDescent="0.3">
      <c r="B7" s="6" t="s">
        <v>17</v>
      </c>
      <c r="C7" s="2" t="s">
        <v>9</v>
      </c>
      <c r="D7" s="2" t="s">
        <v>19</v>
      </c>
      <c r="E7" s="19">
        <v>45509</v>
      </c>
      <c r="F7" s="16">
        <v>700000</v>
      </c>
      <c r="G7" s="32">
        <v>20</v>
      </c>
      <c r="H7" s="32">
        <v>10</v>
      </c>
      <c r="I7" s="2" t="str">
        <f t="shared" si="0"/>
        <v>6위</v>
      </c>
      <c r="J7" s="7" t="str">
        <f t="shared" si="1"/>
        <v>현성</v>
      </c>
    </row>
    <row r="8" spans="2:10" ht="18.600000000000001" customHeight="1" x14ac:dyDescent="0.3">
      <c r="B8" s="6" t="s">
        <v>25</v>
      </c>
      <c r="C8" s="2" t="s">
        <v>11</v>
      </c>
      <c r="D8" s="2" t="s">
        <v>21</v>
      </c>
      <c r="E8" s="19">
        <v>45542</v>
      </c>
      <c r="F8" s="16">
        <v>850000</v>
      </c>
      <c r="G8" s="32">
        <v>45</v>
      </c>
      <c r="H8" s="32">
        <v>50</v>
      </c>
      <c r="I8" s="2" t="str">
        <f t="shared" si="0"/>
        <v>2위</v>
      </c>
      <c r="J8" s="7" t="str">
        <f t="shared" si="1"/>
        <v>현성</v>
      </c>
    </row>
    <row r="9" spans="2:10" ht="18.600000000000001" customHeight="1" x14ac:dyDescent="0.3">
      <c r="B9" s="6" t="s">
        <v>16</v>
      </c>
      <c r="C9" s="2" t="s">
        <v>7</v>
      </c>
      <c r="D9" s="2" t="s">
        <v>21</v>
      </c>
      <c r="E9" s="19">
        <v>45539</v>
      </c>
      <c r="F9" s="16">
        <v>600000</v>
      </c>
      <c r="G9" s="32">
        <v>40</v>
      </c>
      <c r="H9" s="32">
        <v>10</v>
      </c>
      <c r="I9" s="2" t="str">
        <f t="shared" si="0"/>
        <v>3위</v>
      </c>
      <c r="J9" s="7" t="str">
        <f t="shared" si="1"/>
        <v>오렌지</v>
      </c>
    </row>
    <row r="10" spans="2:10" ht="18.600000000000001" customHeight="1" x14ac:dyDescent="0.3">
      <c r="B10" s="6" t="s">
        <v>3</v>
      </c>
      <c r="C10" s="2" t="s">
        <v>11</v>
      </c>
      <c r="D10" s="2" t="s">
        <v>19</v>
      </c>
      <c r="E10" s="19">
        <v>45375</v>
      </c>
      <c r="F10" s="16">
        <v>750000</v>
      </c>
      <c r="G10" s="32">
        <v>15</v>
      </c>
      <c r="H10" s="32">
        <v>25</v>
      </c>
      <c r="I10" s="2" t="str">
        <f t="shared" si="0"/>
        <v>7위</v>
      </c>
      <c r="J10" s="7" t="str">
        <f t="shared" si="1"/>
        <v>오렌지</v>
      </c>
    </row>
    <row r="11" spans="2:10" ht="18.600000000000001" customHeight="1" x14ac:dyDescent="0.3">
      <c r="B11" s="6" t="s">
        <v>18</v>
      </c>
      <c r="C11" s="2" t="s">
        <v>9</v>
      </c>
      <c r="D11" s="2" t="s">
        <v>22</v>
      </c>
      <c r="E11" s="19">
        <v>45573</v>
      </c>
      <c r="F11" s="16">
        <v>900000</v>
      </c>
      <c r="G11" s="32">
        <v>10</v>
      </c>
      <c r="H11" s="32">
        <v>5</v>
      </c>
      <c r="I11" s="2" t="str">
        <f t="shared" si="0"/>
        <v>8위</v>
      </c>
      <c r="J11" s="7" t="str">
        <f t="shared" si="1"/>
        <v>오렌지</v>
      </c>
    </row>
    <row r="12" spans="2:10" ht="18.600000000000001" customHeight="1" thickBot="1" x14ac:dyDescent="0.35">
      <c r="B12" s="28" t="s">
        <v>26</v>
      </c>
      <c r="C12" s="8" t="s">
        <v>11</v>
      </c>
      <c r="D12" s="8" t="s">
        <v>20</v>
      </c>
      <c r="E12" s="20">
        <v>45515</v>
      </c>
      <c r="F12" s="17">
        <v>800000</v>
      </c>
      <c r="G12" s="33">
        <v>35</v>
      </c>
      <c r="H12" s="33">
        <v>35</v>
      </c>
      <c r="I12" s="8" t="str">
        <f t="shared" si="0"/>
        <v>4위</v>
      </c>
      <c r="J12" s="9" t="str">
        <f t="shared" si="1"/>
        <v>오렌지</v>
      </c>
    </row>
    <row r="13" spans="2:10" ht="18.600000000000001" customHeight="1" x14ac:dyDescent="0.3">
      <c r="B13" s="47" t="s">
        <v>40</v>
      </c>
      <c r="C13" s="48"/>
      <c r="D13" s="48"/>
      <c r="E13" s="31">
        <f>ROUNDDOWN(AVERAGE(F5:F12),-3)</f>
        <v>787000</v>
      </c>
      <c r="F13" s="49"/>
      <c r="G13" s="48" t="s">
        <v>38</v>
      </c>
      <c r="H13" s="48"/>
      <c r="I13" s="48"/>
      <c r="J13" s="36">
        <f>DSUM(B4:H12,6,C4:C5)</f>
        <v>120</v>
      </c>
    </row>
    <row r="14" spans="2:10" ht="18.600000000000001" customHeight="1" thickBot="1" x14ac:dyDescent="0.35">
      <c r="B14" s="51" t="s">
        <v>27</v>
      </c>
      <c r="C14" s="52"/>
      <c r="D14" s="52"/>
      <c r="E14" s="33">
        <f>SUMIF(C5:C12,"모니터",전년구매수량)</f>
        <v>15</v>
      </c>
      <c r="F14" s="50"/>
      <c r="G14" s="14" t="s">
        <v>5</v>
      </c>
      <c r="H14" s="8" t="s">
        <v>12</v>
      </c>
      <c r="I14" s="14" t="s">
        <v>4</v>
      </c>
      <c r="J14" s="21">
        <f>VLOOKUP(H14,B4:H12,4,FALSE)</f>
        <v>45572</v>
      </c>
    </row>
    <row r="21" ht="26.45" customHeight="1" x14ac:dyDescent="0.3"/>
  </sheetData>
  <sortState ref="A5:J12">
    <sortCondition ref="A5:A12"/>
  </sortState>
  <mergeCells count="4">
    <mergeCell ref="B13:D13"/>
    <mergeCell ref="B14:D14"/>
    <mergeCell ref="G13:I13"/>
    <mergeCell ref="F13:F14"/>
  </mergeCells>
  <phoneticPr fontId="2" type="noConversion"/>
  <conditionalFormatting sqref="B5:J12">
    <cfRule type="expression" dxfId="15" priority="2">
      <formula>$H5&gt;=30</formula>
    </cfRule>
  </conditionalFormatting>
  <dataValidations count="1">
    <dataValidation type="list" allowBlank="1" showInputMessage="1" showErrorMessage="1" sqref="H14">
      <formula1>$B$5:$B$12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2"/>
  <sheetViews>
    <sheetView workbookViewId="0">
      <selection activeCell="F27" sqref="F27"/>
    </sheetView>
  </sheetViews>
  <sheetFormatPr defaultColWidth="8.75" defaultRowHeight="13.5" x14ac:dyDescent="0.3"/>
  <cols>
    <col min="1" max="1" width="1.75" style="1" customWidth="1"/>
    <col min="2" max="2" width="10.625" style="1" customWidth="1"/>
    <col min="3" max="3" width="11.125" style="1" customWidth="1"/>
    <col min="4" max="4" width="11" style="1" customWidth="1"/>
    <col min="5" max="5" width="13" style="1" customWidth="1"/>
    <col min="6" max="7" width="10.75" style="1" customWidth="1"/>
    <col min="8" max="8" width="12.25" style="1" customWidth="1"/>
    <col min="9" max="16384" width="8.75" style="1"/>
  </cols>
  <sheetData>
    <row r="1" spans="2:8" ht="14.25" thickBot="1" x14ac:dyDescent="0.35"/>
    <row r="2" spans="2:8" ht="27.75" thickBot="1" x14ac:dyDescent="0.35">
      <c r="B2" s="10" t="s">
        <v>5</v>
      </c>
      <c r="C2" s="11" t="s">
        <v>0</v>
      </c>
      <c r="D2" s="11" t="s">
        <v>2</v>
      </c>
      <c r="E2" s="12" t="s">
        <v>4</v>
      </c>
      <c r="F2" s="12" t="s">
        <v>1</v>
      </c>
      <c r="G2" s="12" t="s">
        <v>23</v>
      </c>
      <c r="H2" s="12" t="s">
        <v>37</v>
      </c>
    </row>
    <row r="3" spans="2:8" x14ac:dyDescent="0.3">
      <c r="B3" s="3" t="s">
        <v>13</v>
      </c>
      <c r="C3" s="4" t="s">
        <v>7</v>
      </c>
      <c r="D3" s="4" t="s">
        <v>20</v>
      </c>
      <c r="E3" s="18">
        <v>45572</v>
      </c>
      <c r="F3" s="15">
        <v>800000</v>
      </c>
      <c r="G3" s="31">
        <v>50</v>
      </c>
      <c r="H3" s="31">
        <v>45</v>
      </c>
    </row>
    <row r="4" spans="2:8" x14ac:dyDescent="0.3">
      <c r="B4" s="6" t="s">
        <v>15</v>
      </c>
      <c r="C4" s="2" t="s">
        <v>7</v>
      </c>
      <c r="D4" s="2" t="s">
        <v>19</v>
      </c>
      <c r="E4" s="19">
        <v>45568</v>
      </c>
      <c r="F4" s="16">
        <v>900000</v>
      </c>
      <c r="G4" s="32">
        <v>30</v>
      </c>
      <c r="H4" s="32">
        <v>35</v>
      </c>
    </row>
    <row r="5" spans="2:8" x14ac:dyDescent="0.3">
      <c r="B5" s="6" t="s">
        <v>17</v>
      </c>
      <c r="C5" s="2" t="s">
        <v>9</v>
      </c>
      <c r="D5" s="2" t="s">
        <v>19</v>
      </c>
      <c r="E5" s="19">
        <v>45509</v>
      </c>
      <c r="F5" s="16">
        <v>700000</v>
      </c>
      <c r="G5" s="32">
        <v>20</v>
      </c>
      <c r="H5" s="32">
        <v>10</v>
      </c>
    </row>
    <row r="6" spans="2:8" x14ac:dyDescent="0.3">
      <c r="B6" s="6" t="s">
        <v>25</v>
      </c>
      <c r="C6" s="2" t="s">
        <v>11</v>
      </c>
      <c r="D6" s="2" t="s">
        <v>21</v>
      </c>
      <c r="E6" s="19">
        <v>45542</v>
      </c>
      <c r="F6" s="16">
        <v>850000</v>
      </c>
      <c r="G6" s="32">
        <v>45</v>
      </c>
      <c r="H6" s="32">
        <v>50</v>
      </c>
    </row>
    <row r="7" spans="2:8" x14ac:dyDescent="0.3">
      <c r="B7" s="6" t="s">
        <v>16</v>
      </c>
      <c r="C7" s="2" t="s">
        <v>7</v>
      </c>
      <c r="D7" s="2" t="s">
        <v>21</v>
      </c>
      <c r="E7" s="19">
        <v>45539</v>
      </c>
      <c r="F7" s="16">
        <v>600000</v>
      </c>
      <c r="G7" s="32">
        <v>40</v>
      </c>
      <c r="H7" s="32">
        <v>10</v>
      </c>
    </row>
    <row r="8" spans="2:8" x14ac:dyDescent="0.3">
      <c r="B8" s="6" t="s">
        <v>3</v>
      </c>
      <c r="C8" s="2" t="s">
        <v>11</v>
      </c>
      <c r="D8" s="2" t="s">
        <v>19</v>
      </c>
      <c r="E8" s="19">
        <v>45375</v>
      </c>
      <c r="F8" s="16">
        <v>750000</v>
      </c>
      <c r="G8" s="32">
        <v>15</v>
      </c>
      <c r="H8" s="32">
        <v>25</v>
      </c>
    </row>
    <row r="9" spans="2:8" x14ac:dyDescent="0.3">
      <c r="B9" s="6" t="s">
        <v>18</v>
      </c>
      <c r="C9" s="2" t="s">
        <v>9</v>
      </c>
      <c r="D9" s="2" t="s">
        <v>22</v>
      </c>
      <c r="E9" s="19">
        <v>45573</v>
      </c>
      <c r="F9" s="16">
        <v>900000</v>
      </c>
      <c r="G9" s="32">
        <v>10</v>
      </c>
      <c r="H9" s="32">
        <v>5</v>
      </c>
    </row>
    <row r="10" spans="2:8" ht="14.25" thickBot="1" x14ac:dyDescent="0.35">
      <c r="B10" s="28" t="s">
        <v>26</v>
      </c>
      <c r="C10" s="8" t="s">
        <v>11</v>
      </c>
      <c r="D10" s="8" t="s">
        <v>20</v>
      </c>
      <c r="E10" s="20">
        <v>45515</v>
      </c>
      <c r="F10" s="17">
        <v>800000</v>
      </c>
      <c r="G10" s="33">
        <v>35</v>
      </c>
      <c r="H10" s="33">
        <v>35</v>
      </c>
    </row>
    <row r="11" spans="2:8" x14ac:dyDescent="0.3">
      <c r="G11" s="34"/>
      <c r="H11" s="34"/>
    </row>
    <row r="13" spans="2:8" ht="14.25" thickBot="1" x14ac:dyDescent="0.35"/>
    <row r="14" spans="2:8" ht="27.75" thickBot="1" x14ac:dyDescent="0.35">
      <c r="B14" s="11" t="s">
        <v>0</v>
      </c>
      <c r="C14" s="12" t="s">
        <v>23</v>
      </c>
    </row>
    <row r="15" spans="2:8" x14ac:dyDescent="0.3">
      <c r="B15" s="1" t="s">
        <v>7</v>
      </c>
    </row>
    <row r="16" spans="2:8" x14ac:dyDescent="0.3">
      <c r="C16" s="1" t="s">
        <v>39</v>
      </c>
    </row>
    <row r="18" spans="2:5" ht="27.75" thickBot="1" x14ac:dyDescent="0.35">
      <c r="B18" s="22" t="s">
        <v>5</v>
      </c>
      <c r="C18" s="23" t="s">
        <v>0</v>
      </c>
      <c r="D18" s="24" t="s">
        <v>1</v>
      </c>
      <c r="E18" s="25" t="s">
        <v>23</v>
      </c>
    </row>
    <row r="19" spans="2:5" x14ac:dyDescent="0.3">
      <c r="B19" s="39" t="s">
        <v>13</v>
      </c>
      <c r="C19" s="4" t="s">
        <v>7</v>
      </c>
      <c r="D19" s="37">
        <v>800000</v>
      </c>
      <c r="E19" s="41">
        <v>50</v>
      </c>
    </row>
    <row r="20" spans="2:5" x14ac:dyDescent="0.3">
      <c r="B20" s="40" t="s">
        <v>15</v>
      </c>
      <c r="C20" s="2" t="s">
        <v>7</v>
      </c>
      <c r="D20" s="38">
        <v>900000</v>
      </c>
      <c r="E20" s="42">
        <v>30</v>
      </c>
    </row>
    <row r="21" spans="2:5" x14ac:dyDescent="0.3">
      <c r="B21" s="40" t="s">
        <v>25</v>
      </c>
      <c r="C21" s="2" t="s">
        <v>11</v>
      </c>
      <c r="D21" s="38">
        <v>850000</v>
      </c>
      <c r="E21" s="42">
        <v>45</v>
      </c>
    </row>
    <row r="22" spans="2:5" x14ac:dyDescent="0.3">
      <c r="B22" s="43" t="s">
        <v>16</v>
      </c>
      <c r="C22" s="44" t="s">
        <v>7</v>
      </c>
      <c r="D22" s="45">
        <v>600000</v>
      </c>
      <c r="E22" s="46">
        <v>40</v>
      </c>
    </row>
  </sheetData>
  <phoneticPr fontId="2" type="noConversion"/>
  <conditionalFormatting sqref="B3:H10">
    <cfRule type="expression" dxfId="14" priority="1">
      <formula>$H3&gt;=30</formula>
    </cfRule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8"/>
  <sheetViews>
    <sheetView workbookViewId="0">
      <selection activeCell="J17" sqref="J17"/>
    </sheetView>
  </sheetViews>
  <sheetFormatPr defaultRowHeight="16.5" x14ac:dyDescent="0.3"/>
  <cols>
    <col min="1" max="1" width="1.75" customWidth="1"/>
    <col min="2" max="2" width="15.5" bestFit="1" customWidth="1"/>
    <col min="3" max="3" width="14.25" bestFit="1" customWidth="1"/>
    <col min="4" max="4" width="22" bestFit="1" customWidth="1"/>
    <col min="5" max="5" width="14.25" bestFit="1" customWidth="1"/>
    <col min="6" max="6" width="22" bestFit="1" customWidth="1"/>
    <col min="7" max="7" width="14.25" bestFit="1" customWidth="1"/>
    <col min="8" max="8" width="22" bestFit="1" customWidth="1"/>
    <col min="9" max="9" width="13.75" customWidth="1"/>
    <col min="10" max="10" width="15.875" bestFit="1" customWidth="1"/>
    <col min="11" max="11" width="28.25" bestFit="1" customWidth="1"/>
    <col min="12" max="12" width="15.875" bestFit="1" customWidth="1"/>
  </cols>
  <sheetData>
    <row r="2" spans="2:8" x14ac:dyDescent="0.3">
      <c r="B2" s="30"/>
      <c r="C2" s="26" t="s">
        <v>29</v>
      </c>
      <c r="D2" s="30"/>
      <c r="E2" s="30"/>
      <c r="F2" s="30"/>
      <c r="G2" s="30"/>
      <c r="H2" s="30"/>
    </row>
    <row r="3" spans="2:8" x14ac:dyDescent="0.3">
      <c r="B3" s="30"/>
      <c r="C3" s="53" t="s">
        <v>10</v>
      </c>
      <c r="D3" s="53"/>
      <c r="E3" s="53" t="s">
        <v>8</v>
      </c>
      <c r="F3" s="53"/>
      <c r="G3" s="53" t="s">
        <v>6</v>
      </c>
      <c r="H3" s="53"/>
    </row>
    <row r="4" spans="2:8" x14ac:dyDescent="0.3">
      <c r="B4" s="26" t="s">
        <v>33</v>
      </c>
      <c r="C4" s="29" t="s">
        <v>31</v>
      </c>
      <c r="D4" s="29" t="s">
        <v>32</v>
      </c>
      <c r="E4" s="29" t="s">
        <v>31</v>
      </c>
      <c r="F4" s="29" t="s">
        <v>32</v>
      </c>
      <c r="G4" s="29" t="s">
        <v>31</v>
      </c>
      <c r="H4" s="29" t="s">
        <v>32</v>
      </c>
    </row>
    <row r="5" spans="2:8" x14ac:dyDescent="0.3">
      <c r="B5" s="35" t="s">
        <v>34</v>
      </c>
      <c r="C5" s="27" t="s">
        <v>30</v>
      </c>
      <c r="D5" s="27" t="s">
        <v>30</v>
      </c>
      <c r="E5" s="27" t="s">
        <v>30</v>
      </c>
      <c r="F5" s="27" t="s">
        <v>30</v>
      </c>
      <c r="G5" s="27">
        <v>1</v>
      </c>
      <c r="H5" s="27">
        <v>40</v>
      </c>
    </row>
    <row r="6" spans="2:8" x14ac:dyDescent="0.3">
      <c r="B6" s="35" t="s">
        <v>35</v>
      </c>
      <c r="C6" s="27">
        <v>2</v>
      </c>
      <c r="D6" s="27">
        <v>25</v>
      </c>
      <c r="E6" s="27">
        <v>1</v>
      </c>
      <c r="F6" s="27">
        <v>20</v>
      </c>
      <c r="G6" s="27">
        <v>1</v>
      </c>
      <c r="H6" s="27">
        <v>50</v>
      </c>
    </row>
    <row r="7" spans="2:8" x14ac:dyDescent="0.3">
      <c r="B7" s="35" t="s">
        <v>36</v>
      </c>
      <c r="C7" s="27">
        <v>1</v>
      </c>
      <c r="D7" s="27">
        <v>45</v>
      </c>
      <c r="E7" s="27">
        <v>1</v>
      </c>
      <c r="F7" s="27">
        <v>10</v>
      </c>
      <c r="G7" s="27">
        <v>1</v>
      </c>
      <c r="H7" s="27">
        <v>30</v>
      </c>
    </row>
    <row r="8" spans="2:8" x14ac:dyDescent="0.3">
      <c r="B8" s="35" t="s">
        <v>28</v>
      </c>
      <c r="C8" s="27">
        <v>3</v>
      </c>
      <c r="D8" s="27">
        <v>31.666666666666668</v>
      </c>
      <c r="E8" s="27">
        <v>2</v>
      </c>
      <c r="F8" s="27">
        <v>15</v>
      </c>
      <c r="G8" s="27">
        <v>3</v>
      </c>
      <c r="H8" s="27">
        <v>40</v>
      </c>
    </row>
  </sheetData>
  <mergeCells count="3">
    <mergeCell ref="C3:D3"/>
    <mergeCell ref="E3:F3"/>
    <mergeCell ref="G3:H3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이름이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전년구매수량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KPC</cp:lastModifiedBy>
  <dcterms:created xsi:type="dcterms:W3CDTF">2023-07-20T01:12:47Z</dcterms:created>
  <dcterms:modified xsi:type="dcterms:W3CDTF">2025-02-08T03:59:18Z</dcterms:modified>
</cp:coreProperties>
</file>