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3. 유가희 회사\01. 자격검정센터\2025_자검\01. 출제감수\03. 1월정기\12. 기출공지\101_엑셀\"/>
    </mc:Choice>
  </mc:AlternateContent>
  <bookViews>
    <workbookView xWindow="-120" yWindow="-120" windowWidth="29040" windowHeight="15720"/>
  </bookViews>
  <sheets>
    <sheet name="제1작업" sheetId="21" r:id="rId1"/>
    <sheet name="제2작업" sheetId="22" r:id="rId2"/>
    <sheet name="제3작업" sheetId="23" r:id="rId3"/>
    <sheet name="제4작업" sheetId="25" r:id="rId4"/>
  </sheets>
  <definedNames>
    <definedName name="_xlnm._FilterDatabase" localSheetId="1" hidden="1">제2작업!$B$2:$H$10</definedName>
    <definedName name="_xlnm._FilterDatabase" localSheetId="2" hidden="1">제3작업!#REF!</definedName>
    <definedName name="거래처수">제1작업!$H$5:$H$12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3" i="21" l="1"/>
  <c r="J14" i="21"/>
  <c r="E13" i="21"/>
  <c r="E14" i="21"/>
  <c r="J5" i="21"/>
  <c r="I5" i="21"/>
  <c r="G15" i="23"/>
  <c r="G11" i="23"/>
  <c r="G6" i="23"/>
  <c r="G17" i="23" s="1"/>
  <c r="D16" i="23"/>
  <c r="D12" i="23"/>
  <c r="D7" i="23"/>
  <c r="D18" i="23" s="1"/>
  <c r="H11" i="22"/>
  <c r="J6" i="21"/>
  <c r="J7" i="21"/>
  <c r="J8" i="21"/>
  <c r="J9" i="21"/>
  <c r="J10" i="21"/>
  <c r="J11" i="21"/>
  <c r="J12" i="21"/>
  <c r="I6" i="21"/>
  <c r="I7" i="21"/>
  <c r="I8" i="21"/>
  <c r="I9" i="21"/>
  <c r="I10" i="21"/>
  <c r="I11" i="21"/>
  <c r="I12" i="21"/>
</calcChain>
</file>

<file path=xl/sharedStrings.xml><?xml version="1.0" encoding="utf-8"?>
<sst xmlns="http://schemas.openxmlformats.org/spreadsheetml/2006/main" count="126" uniqueCount="43">
  <si>
    <t>관리번호</t>
    <phoneticPr fontId="2" type="noConversion"/>
  </si>
  <si>
    <t>종류</t>
    <phoneticPr fontId="2" type="noConversion"/>
  </si>
  <si>
    <t>디저트명</t>
    <phoneticPr fontId="2" type="noConversion"/>
  </si>
  <si>
    <t>납품최저가
(원)</t>
    <phoneticPr fontId="2" type="noConversion"/>
  </si>
  <si>
    <t>출시일</t>
    <phoneticPr fontId="2" type="noConversion"/>
  </si>
  <si>
    <t>전월판매량</t>
    <phoneticPr fontId="2" type="noConversion"/>
  </si>
  <si>
    <t>보관방법</t>
    <phoneticPr fontId="2" type="noConversion"/>
  </si>
  <si>
    <t>케이크 납품최저가(원) 평균</t>
    <phoneticPr fontId="2" type="noConversion"/>
  </si>
  <si>
    <t>CC-001</t>
    <phoneticPr fontId="2" type="noConversion"/>
  </si>
  <si>
    <t>BR-001</t>
    <phoneticPr fontId="2" type="noConversion"/>
  </si>
  <si>
    <t>CC-002</t>
    <phoneticPr fontId="2" type="noConversion"/>
  </si>
  <si>
    <t>MR-001</t>
    <phoneticPr fontId="2" type="noConversion"/>
  </si>
  <si>
    <t>BR-002</t>
    <phoneticPr fontId="2" type="noConversion"/>
  </si>
  <si>
    <t>BC-003</t>
    <phoneticPr fontId="2" type="noConversion"/>
  </si>
  <si>
    <t>CR-003</t>
    <phoneticPr fontId="2" type="noConversion"/>
  </si>
  <si>
    <t>MC-002</t>
    <phoneticPr fontId="2" type="noConversion"/>
  </si>
  <si>
    <t>케이크</t>
    <phoneticPr fontId="2" type="noConversion"/>
  </si>
  <si>
    <t>베이커리</t>
    <phoneticPr fontId="2" type="noConversion"/>
  </si>
  <si>
    <t>마카롱</t>
    <phoneticPr fontId="2" type="noConversion"/>
  </si>
  <si>
    <t>치즈케이크</t>
  </si>
  <si>
    <t>치즈케이크</t>
    <phoneticPr fontId="2" type="noConversion"/>
  </si>
  <si>
    <t>클래식휘낭시에</t>
    <phoneticPr fontId="2" type="noConversion"/>
  </si>
  <si>
    <t>생크림밀크롤</t>
    <phoneticPr fontId="2" type="noConversion"/>
  </si>
  <si>
    <t>황치즈마카롱</t>
    <phoneticPr fontId="2" type="noConversion"/>
  </si>
  <si>
    <t>크리스피누룽지</t>
    <phoneticPr fontId="2" type="noConversion"/>
  </si>
  <si>
    <t>대만샌드위치</t>
    <phoneticPr fontId="2" type="noConversion"/>
  </si>
  <si>
    <t>딸기크레이프</t>
    <phoneticPr fontId="2" type="noConversion"/>
  </si>
  <si>
    <t>딸기뚱카롱</t>
    <phoneticPr fontId="2" type="noConversion"/>
  </si>
  <si>
    <t>납품최저가(원) 전체 평균</t>
    <phoneticPr fontId="2" type="noConversion"/>
  </si>
  <si>
    <t>&lt;&gt;마카롱</t>
    <phoneticPr fontId="2" type="noConversion"/>
  </si>
  <si>
    <t>&gt;=10</t>
    <phoneticPr fontId="2" type="noConversion"/>
  </si>
  <si>
    <t>케이크 개수</t>
  </si>
  <si>
    <t>베이커리 개수</t>
  </si>
  <si>
    <t>마카롱 개수</t>
  </si>
  <si>
    <t>전체 개수</t>
  </si>
  <si>
    <t>케이크 평균</t>
  </si>
  <si>
    <t>베이커리 평균</t>
  </si>
  <si>
    <t>마카롱 평균</t>
  </si>
  <si>
    <t>전체 평균</t>
  </si>
  <si>
    <t>거래처수
(개)</t>
    <phoneticPr fontId="2" type="noConversion"/>
  </si>
  <si>
    <t>가장 많은 거래처수(개)</t>
    <phoneticPr fontId="2" type="noConversion"/>
  </si>
  <si>
    <t>마카롱 제품 개수</t>
    <phoneticPr fontId="2" type="noConversion"/>
  </si>
  <si>
    <t>순위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</si>
</sst>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178" formatCode="#,##0_ "/>
    <numFmt numFmtId="179" formatCode="#,##0&quot;개&quot;"/>
  </numFmts>
  <fonts count="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굴림"/>
      <family val="3"/>
      <charset val="129"/>
    </font>
    <font>
      <b/>
      <sz val="11"/>
      <color theme="1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3" xfId="1" quotePrefix="1" applyNumberFormat="1" applyFont="1" applyBorder="1" applyAlignment="1">
      <alignment horizontal="center" vertical="center"/>
    </xf>
    <xf numFmtId="0" fontId="3" fillId="0" borderId="1" xfId="1" quotePrefix="1" applyNumberFormat="1" applyFont="1" applyBorder="1" applyAlignment="1">
      <alignment horizontal="center" vertical="center"/>
    </xf>
    <xf numFmtId="0" fontId="3" fillId="0" borderId="4" xfId="1" quotePrefix="1" applyNumberFormat="1" applyFont="1" applyBorder="1" applyAlignment="1">
      <alignment horizontal="center" vertical="center"/>
    </xf>
    <xf numFmtId="0" fontId="3" fillId="0" borderId="6" xfId="1" quotePrefix="1" applyNumberFormat="1" applyFont="1" applyBorder="1" applyAlignment="1">
      <alignment horizontal="center" vertical="center"/>
    </xf>
    <xf numFmtId="0" fontId="3" fillId="0" borderId="10" xfId="1" quotePrefix="1" applyNumberFormat="1" applyFont="1" applyBorder="1" applyAlignment="1">
      <alignment horizontal="center" vertical="center"/>
    </xf>
    <xf numFmtId="0" fontId="3" fillId="0" borderId="11" xfId="1" quotePrefix="1" applyNumberFormat="1" applyFont="1" applyBorder="1" applyAlignment="1">
      <alignment horizontal="center" vertical="center"/>
    </xf>
    <xf numFmtId="41" fontId="3" fillId="0" borderId="10" xfId="1" quotePrefix="1" applyFont="1" applyBorder="1" applyAlignment="1">
      <alignment horizontal="center" vertical="center"/>
    </xf>
    <xf numFmtId="41" fontId="3" fillId="0" borderId="3" xfId="1" applyFont="1" applyBorder="1" applyAlignment="1">
      <alignment horizontal="center" vertical="center"/>
    </xf>
    <xf numFmtId="41" fontId="3" fillId="0" borderId="1" xfId="1" applyFont="1" applyBorder="1" applyAlignment="1">
      <alignment horizontal="center" vertical="center"/>
    </xf>
    <xf numFmtId="41" fontId="3" fillId="0" borderId="10" xfId="1" applyFont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 wrapText="1"/>
    </xf>
    <xf numFmtId="41" fontId="3" fillId="0" borderId="18" xfId="1" quotePrefix="1" applyFont="1" applyBorder="1" applyAlignment="1">
      <alignment horizontal="center" vertical="center"/>
    </xf>
    <xf numFmtId="179" fontId="3" fillId="0" borderId="3" xfId="1" applyNumberFormat="1" applyFont="1" applyBorder="1">
      <alignment vertical="center"/>
    </xf>
    <xf numFmtId="179" fontId="3" fillId="0" borderId="1" xfId="1" applyNumberFormat="1" applyFont="1" applyBorder="1">
      <alignment vertical="center"/>
    </xf>
    <xf numFmtId="179" fontId="3" fillId="0" borderId="10" xfId="1" applyNumberFormat="1" applyFont="1" applyBorder="1">
      <alignment vertical="center"/>
    </xf>
    <xf numFmtId="178" fontId="3" fillId="0" borderId="11" xfId="1" quotePrefix="1" applyNumberFormat="1" applyFont="1" applyBorder="1" applyAlignment="1">
      <alignment vertical="center"/>
    </xf>
    <xf numFmtId="41" fontId="3" fillId="0" borderId="4" xfId="1" applyFont="1" applyBorder="1" applyAlignment="1">
      <alignment horizontal="center" vertical="center"/>
    </xf>
    <xf numFmtId="41" fontId="3" fillId="0" borderId="6" xfId="1" applyFont="1" applyBorder="1" applyAlignment="1">
      <alignment horizontal="center" vertical="center"/>
    </xf>
    <xf numFmtId="41" fontId="3" fillId="0" borderId="11" xfId="1" applyFont="1" applyBorder="1" applyAlignment="1">
      <alignment horizontal="center" vertical="center"/>
    </xf>
    <xf numFmtId="41" fontId="3" fillId="0" borderId="26" xfId="0" applyNumberFormat="1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41" fontId="3" fillId="0" borderId="0" xfId="1" applyFont="1" applyBorder="1" applyAlignment="1">
      <alignment horizontal="center" vertical="center"/>
    </xf>
    <xf numFmtId="179" fontId="3" fillId="0" borderId="0" xfId="1" applyNumberFormat="1" applyFont="1" applyBorder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14" fontId="3" fillId="0" borderId="3" xfId="1" applyNumberFormat="1" applyFont="1" applyBorder="1" applyAlignment="1">
      <alignment horizontal="center" vertical="center"/>
    </xf>
    <xf numFmtId="14" fontId="3" fillId="0" borderId="1" xfId="1" applyNumberFormat="1" applyFont="1" applyBorder="1" applyAlignment="1">
      <alignment horizontal="center" vertical="center"/>
    </xf>
    <xf numFmtId="14" fontId="3" fillId="0" borderId="10" xfId="1" applyNumberFormat="1" applyFont="1" applyBorder="1" applyAlignment="1">
      <alignment horizontal="center" vertical="center"/>
    </xf>
    <xf numFmtId="14" fontId="3" fillId="0" borderId="0" xfId="1" applyNumberFormat="1" applyFont="1" applyBorder="1" applyAlignment="1">
      <alignment horizontal="center" vertical="center"/>
    </xf>
    <xf numFmtId="41" fontId="3" fillId="0" borderId="20" xfId="1" quotePrefix="1" applyFont="1" applyBorder="1" applyAlignment="1">
      <alignment horizontal="right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3"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2000" b="0" i="0" u="none" strike="noStrike" kern="1200" spc="0" baseline="0">
                <a:solidFill>
                  <a:sysClr val="windowText" lastClr="000000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r>
              <a:rPr lang="ko-KR" altLang="ko-KR" sz="2000" b="1" i="0" baseline="0">
                <a:effectLst/>
              </a:rPr>
              <a:t>케이크와 베이커리 납품현황 분석</a:t>
            </a:r>
            <a:endParaRPr lang="ko-KR" altLang="ko-KR" sz="2000">
              <a:effectLst/>
            </a:endParaRPr>
          </a:p>
        </c:rich>
      </c:tx>
      <c:layout/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2000" b="0" i="0" u="none" strike="noStrike" kern="1200" spc="0" baseline="0">
              <a:solidFill>
                <a:sysClr val="windowText" lastClr="000000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제1작업!$G$4</c:f>
              <c:strCache>
                <c:ptCount val="1"/>
                <c:pt idx="0">
                  <c:v>전월판매량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4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67B6-4CBE-BA77-E7BB88A2056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굴림" panose="020B0600000101010101" pitchFamily="50" charset="-127"/>
                    <a:ea typeface="굴림" panose="020B0600000101010101" pitchFamily="50" charset="-127"/>
                    <a:cs typeface="+mn-cs"/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(제1작업!$D$5:$D$7,제1작업!$D$9:$D$11)</c:f>
              <c:strCache>
                <c:ptCount val="6"/>
                <c:pt idx="0">
                  <c:v>치즈케이크</c:v>
                </c:pt>
                <c:pt idx="1">
                  <c:v>클래식휘낭시에</c:v>
                </c:pt>
                <c:pt idx="2">
                  <c:v>생크림밀크롤</c:v>
                </c:pt>
                <c:pt idx="3">
                  <c:v>크리스피누룽지</c:v>
                </c:pt>
                <c:pt idx="4">
                  <c:v>대만샌드위치</c:v>
                </c:pt>
                <c:pt idx="5">
                  <c:v>딸기크레이프</c:v>
                </c:pt>
              </c:strCache>
            </c:strRef>
          </c:cat>
          <c:val>
            <c:numRef>
              <c:f>(제1작업!$G$5:$G$7,제1작업!$G$9:$G$11)</c:f>
              <c:numCache>
                <c:formatCode>#,##0"개"</c:formatCode>
                <c:ptCount val="6"/>
                <c:pt idx="0">
                  <c:v>1020</c:v>
                </c:pt>
                <c:pt idx="1">
                  <c:v>950</c:v>
                </c:pt>
                <c:pt idx="2">
                  <c:v>675</c:v>
                </c:pt>
                <c:pt idx="3">
                  <c:v>733</c:v>
                </c:pt>
                <c:pt idx="4">
                  <c:v>1230</c:v>
                </c:pt>
                <c:pt idx="5">
                  <c:v>585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B6-4CBE-BA77-E7BB88A205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2082335712"/>
        <c:axId val="2082335296"/>
      </c:barChart>
      <c:lineChart>
        <c:grouping val="standard"/>
        <c:varyColors val="0"/>
        <c:ser>
          <c:idx val="1"/>
          <c:order val="1"/>
          <c:tx>
            <c:v>거래처수(개)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10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(제1작업!$D$5:$D$7,제1작업!$D$9:$D$11)</c:f>
              <c:strCache>
                <c:ptCount val="6"/>
                <c:pt idx="0">
                  <c:v>치즈케이크</c:v>
                </c:pt>
                <c:pt idx="1">
                  <c:v>클래식휘낭시에</c:v>
                </c:pt>
                <c:pt idx="2">
                  <c:v>생크림밀크롤</c:v>
                </c:pt>
                <c:pt idx="3">
                  <c:v>크리스피누룽지</c:v>
                </c:pt>
                <c:pt idx="4">
                  <c:v>대만샌드위치</c:v>
                </c:pt>
                <c:pt idx="5">
                  <c:v>딸기크레이프</c:v>
                </c:pt>
              </c:strCache>
            </c:strRef>
          </c:cat>
          <c:val>
            <c:numRef>
              <c:f>(제1작업!$H$5:$H$7,제1작업!$H$9:$H$11)</c:f>
              <c:numCache>
                <c:formatCode>_(* #,##0_);_(* \(#,##0\);_(* "-"_);_(@_)</c:formatCode>
                <c:ptCount val="6"/>
                <c:pt idx="0">
                  <c:v>10</c:v>
                </c:pt>
                <c:pt idx="1">
                  <c:v>8</c:v>
                </c:pt>
                <c:pt idx="2">
                  <c:v>12</c:v>
                </c:pt>
                <c:pt idx="3">
                  <c:v>9</c:v>
                </c:pt>
                <c:pt idx="4">
                  <c:v>20</c:v>
                </c:pt>
                <c:pt idx="5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7B6-4CBE-BA77-E7BB88A205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0043648"/>
        <c:axId val="180033248"/>
      </c:lineChart>
      <c:catAx>
        <c:axId val="2082335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2082335296"/>
        <c:crosses val="autoZero"/>
        <c:auto val="1"/>
        <c:lblAlgn val="ctr"/>
        <c:lblOffset val="100"/>
        <c:noMultiLvlLbl val="0"/>
      </c:catAx>
      <c:valAx>
        <c:axId val="2082335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prstDash val="dash"/>
              <a:round/>
            </a:ln>
            <a:effectLst/>
          </c:spPr>
        </c:majorGridlines>
        <c:numFmt formatCode="#,##0&quot;개&quot;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2082335712"/>
        <c:crosses val="autoZero"/>
        <c:crossBetween val="between"/>
      </c:valAx>
      <c:valAx>
        <c:axId val="180033248"/>
        <c:scaling>
          <c:orientation val="minMax"/>
        </c:scaling>
        <c:delete val="0"/>
        <c:axPos val="r"/>
        <c:numFmt formatCode="_(* #,##0_);_(* \(#,##0\);_(* &quot;-&quot;_);_(@_)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180043648"/>
        <c:crosses val="max"/>
        <c:crossBetween val="between"/>
        <c:majorUnit val="10"/>
      </c:valAx>
      <c:catAx>
        <c:axId val="18004364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80033248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blipFill>
      <a:blip xmlns:r="http://schemas.openxmlformats.org/officeDocument/2006/relationships" r:embed="rId3"/>
      <a:tile tx="0" ty="0" sx="100000" sy="100000" flip="none" algn="tl"/>
    </a:blip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chemeClr val="tx1"/>
          </a:solidFill>
          <a:latin typeface="굴림" panose="020B0600000101010101" pitchFamily="50" charset="-127"/>
          <a:ea typeface="굴림" panose="020B0600000101010101" pitchFamily="50" charset="-127"/>
        </a:defRPr>
      </a:pPr>
      <a:endParaRPr lang="ko-KR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95885</xdr:rowOff>
    </xdr:from>
    <xdr:to>
      <xdr:col>6</xdr:col>
      <xdr:colOff>563880</xdr:colOff>
      <xdr:row>2</xdr:row>
      <xdr:rowOff>213360</xdr:rowOff>
    </xdr:to>
    <xdr:sp macro="" textlink="">
      <xdr:nvSpPr>
        <xdr:cNvPr id="2" name="배지 1">
          <a:extLst>
            <a:ext uri="{FF2B5EF4-FFF2-40B4-BE49-F238E27FC236}">
              <a16:creationId xmlns:a16="http://schemas.microsoft.com/office/drawing/2014/main" id="{CB5E8991-D054-4B2D-A54B-20DB5603F9FD}"/>
            </a:ext>
          </a:extLst>
        </xdr:cNvPr>
        <xdr:cNvSpPr/>
      </xdr:nvSpPr>
      <xdr:spPr>
        <a:xfrm>
          <a:off x="121920" y="95885"/>
          <a:ext cx="5394960" cy="681355"/>
        </a:xfrm>
        <a:prstGeom prst="plaque">
          <a:avLst/>
        </a:prstGeom>
        <a:solidFill>
          <a:srgbClr val="FFFF00"/>
        </a:solidFill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lang="ko-KR" altLang="en-US" sz="2400" b="1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맛나 디저트 쇼핑몰 납품현황</a:t>
          </a:r>
        </a:p>
      </xdr:txBody>
    </xdr:sp>
    <xdr:clientData/>
  </xdr:twoCellAnchor>
  <xdr:twoCellAnchor editAs="oneCell">
    <xdr:from>
      <xdr:col>7</xdr:col>
      <xdr:colOff>0</xdr:colOff>
      <xdr:row>0</xdr:row>
      <xdr:rowOff>84137</xdr:rowOff>
    </xdr:from>
    <xdr:to>
      <xdr:col>10</xdr:col>
      <xdr:colOff>0</xdr:colOff>
      <xdr:row>2</xdr:row>
      <xdr:rowOff>225107</xdr:rowOff>
    </xdr:to>
    <xdr:pic>
      <xdr:nvPicPr>
        <xdr:cNvPr id="3" name="그림 2">
          <a:extLst>
            <a:ext uri="{FF2B5EF4-FFF2-40B4-BE49-F238E27FC236}">
              <a16:creationId xmlns:a16="http://schemas.microsoft.com/office/drawing/2014/main" id="{90438738-3E28-4C23-BBEC-EF0DC57EE4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4060" y="84137"/>
          <a:ext cx="2689860" cy="704850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48375"/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09FAB75D-335F-48FC-BDDD-267B4DCE5F9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0.49369</cdr:x>
      <cdr:y>0.11371</cdr:y>
    </cdr:from>
    <cdr:to>
      <cdr:x>0.62654</cdr:x>
      <cdr:y>0.19681</cdr:y>
    </cdr:to>
    <cdr:sp macro="" textlink="">
      <cdr:nvSpPr>
        <cdr:cNvPr id="2" name="말풍선: 모서리가 둥근 사각형 1">
          <a:extLst xmlns:a="http://schemas.openxmlformats.org/drawingml/2006/main">
            <a:ext uri="{FF2B5EF4-FFF2-40B4-BE49-F238E27FC236}">
              <a16:creationId xmlns:a16="http://schemas.microsoft.com/office/drawing/2014/main" id="{45498B04-5093-43C1-A014-837A6DD2875F}"/>
            </a:ext>
          </a:extLst>
        </cdr:cNvPr>
        <cdr:cNvSpPr/>
      </cdr:nvSpPr>
      <cdr:spPr>
        <a:xfrm xmlns:a="http://schemas.openxmlformats.org/drawingml/2006/main">
          <a:off x="4587766" y="690180"/>
          <a:ext cx="1234571" cy="504391"/>
        </a:xfrm>
        <a:prstGeom xmlns:a="http://schemas.openxmlformats.org/drawingml/2006/main" prst="wedgeRoundRectCallout">
          <a:avLst>
            <a:gd name="adj1" fmla="val 109452"/>
            <a:gd name="adj2" fmla="val -1042"/>
            <a:gd name="adj3" fmla="val 16667"/>
          </a:avLst>
        </a:prstGeom>
        <a:solidFill xmlns:a="http://schemas.openxmlformats.org/drawingml/2006/main">
          <a:schemeClr val="bg1"/>
        </a:solidFill>
        <a:ln xmlns:a="http://schemas.openxmlformats.org/drawingml/2006/main" w="6350"/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ko-KR" altLang="en-US" sz="1100" b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최대 판매량</a:t>
          </a:r>
          <a:endParaRPr lang="ko-KR" sz="1100" b="0">
            <a:solidFill>
              <a:schemeClr val="tx1"/>
            </a:solidFill>
            <a:latin typeface="굴림" panose="020B0600000101010101" pitchFamily="50" charset="-127"/>
            <a:ea typeface="굴림" panose="020B0600000101010101" pitchFamily="50" charset="-127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0"/>
  <sheetViews>
    <sheetView tabSelected="1" workbookViewId="0">
      <selection activeCell="Q14" sqref="Q14"/>
    </sheetView>
  </sheetViews>
  <sheetFormatPr defaultColWidth="9" defaultRowHeight="13.5" x14ac:dyDescent="0.3"/>
  <cols>
    <col min="1" max="1" width="1.625" style="1" customWidth="1"/>
    <col min="2" max="2" width="11.25" style="1" customWidth="1"/>
    <col min="3" max="3" width="12.5" style="1" customWidth="1"/>
    <col min="4" max="4" width="15" style="1" customWidth="1"/>
    <col min="5" max="5" width="11.25" style="1" customWidth="1"/>
    <col min="6" max="6" width="13.5" style="1" customWidth="1"/>
    <col min="7" max="7" width="11.25" style="1" customWidth="1"/>
    <col min="8" max="8" width="13.25" style="1" customWidth="1"/>
    <col min="9" max="9" width="10.75" style="1" customWidth="1"/>
    <col min="10" max="10" width="11.25" style="1" customWidth="1"/>
    <col min="11" max="16384" width="9" style="1"/>
  </cols>
  <sheetData>
    <row r="1" spans="2:10" ht="22.5" customHeight="1" x14ac:dyDescent="0.3"/>
    <row r="2" spans="2:10" ht="22.5" customHeight="1" x14ac:dyDescent="0.3"/>
    <row r="3" spans="2:10" ht="22.5" customHeight="1" thickBot="1" x14ac:dyDescent="0.35"/>
    <row r="4" spans="2:10" ht="30.4" customHeight="1" thickBot="1" x14ac:dyDescent="0.35">
      <c r="B4" s="7" t="s">
        <v>0</v>
      </c>
      <c r="C4" s="8" t="s">
        <v>1</v>
      </c>
      <c r="D4" s="8" t="s">
        <v>2</v>
      </c>
      <c r="E4" s="9" t="s">
        <v>3</v>
      </c>
      <c r="F4" s="9" t="s">
        <v>4</v>
      </c>
      <c r="G4" s="9" t="s">
        <v>5</v>
      </c>
      <c r="H4" s="9" t="s">
        <v>39</v>
      </c>
      <c r="I4" s="8" t="s">
        <v>6</v>
      </c>
      <c r="J4" s="23" t="s">
        <v>42</v>
      </c>
    </row>
    <row r="5" spans="2:10" ht="20.45" customHeight="1" x14ac:dyDescent="0.3">
      <c r="B5" s="10" t="s">
        <v>8</v>
      </c>
      <c r="C5" s="11" t="s">
        <v>16</v>
      </c>
      <c r="D5" s="11" t="s">
        <v>20</v>
      </c>
      <c r="E5" s="20">
        <v>6850</v>
      </c>
      <c r="F5" s="39">
        <v>45575</v>
      </c>
      <c r="G5" s="25">
        <v>1020</v>
      </c>
      <c r="H5" s="20">
        <v>10</v>
      </c>
      <c r="I5" s="13" t="str">
        <f>IF(MID(B5,2,1)="C","냉장","실온")</f>
        <v>냉장</v>
      </c>
      <c r="J5" s="15">
        <f>_xlfn.RANK.EQ(G5,$G$5:$G$12)</f>
        <v>3</v>
      </c>
    </row>
    <row r="6" spans="2:10" ht="20.45" customHeight="1" x14ac:dyDescent="0.3">
      <c r="B6" s="3" t="s">
        <v>9</v>
      </c>
      <c r="C6" s="2" t="s">
        <v>17</v>
      </c>
      <c r="D6" s="2" t="s">
        <v>21</v>
      </c>
      <c r="E6" s="21">
        <v>3200</v>
      </c>
      <c r="F6" s="40">
        <v>45311</v>
      </c>
      <c r="G6" s="26">
        <v>950</v>
      </c>
      <c r="H6" s="21">
        <v>8</v>
      </c>
      <c r="I6" s="14" t="str">
        <f t="shared" ref="I6:I12" si="0">IF(MID(B6,2,1)="C","냉장","실온")</f>
        <v>실온</v>
      </c>
      <c r="J6" s="16">
        <f t="shared" ref="J6:J12" si="1">_xlfn.RANK.EQ(G6,$G$5:$G$12)</f>
        <v>4</v>
      </c>
    </row>
    <row r="7" spans="2:10" ht="20.45" customHeight="1" x14ac:dyDescent="0.3">
      <c r="B7" s="3" t="s">
        <v>10</v>
      </c>
      <c r="C7" s="2" t="s">
        <v>16</v>
      </c>
      <c r="D7" s="2" t="s">
        <v>22</v>
      </c>
      <c r="E7" s="21">
        <v>15530</v>
      </c>
      <c r="F7" s="40">
        <v>45422</v>
      </c>
      <c r="G7" s="26">
        <v>675</v>
      </c>
      <c r="H7" s="21">
        <v>12</v>
      </c>
      <c r="I7" s="14" t="str">
        <f t="shared" si="0"/>
        <v>냉장</v>
      </c>
      <c r="J7" s="16">
        <f t="shared" si="1"/>
        <v>7</v>
      </c>
    </row>
    <row r="8" spans="2:10" ht="20.45" customHeight="1" x14ac:dyDescent="0.3">
      <c r="B8" s="3" t="s">
        <v>11</v>
      </c>
      <c r="C8" s="2" t="s">
        <v>18</v>
      </c>
      <c r="D8" s="2" t="s">
        <v>23</v>
      </c>
      <c r="E8" s="21">
        <v>2850</v>
      </c>
      <c r="F8" s="40">
        <v>45616</v>
      </c>
      <c r="G8" s="26">
        <v>1150</v>
      </c>
      <c r="H8" s="21">
        <v>9</v>
      </c>
      <c r="I8" s="14" t="str">
        <f t="shared" si="0"/>
        <v>실온</v>
      </c>
      <c r="J8" s="16">
        <f t="shared" si="1"/>
        <v>2</v>
      </c>
    </row>
    <row r="9" spans="2:10" ht="20.45" customHeight="1" x14ac:dyDescent="0.3">
      <c r="B9" s="3" t="s">
        <v>12</v>
      </c>
      <c r="C9" s="2" t="s">
        <v>17</v>
      </c>
      <c r="D9" s="2" t="s">
        <v>24</v>
      </c>
      <c r="E9" s="21">
        <v>4300</v>
      </c>
      <c r="F9" s="40">
        <v>45332</v>
      </c>
      <c r="G9" s="26">
        <v>733</v>
      </c>
      <c r="H9" s="21">
        <v>9</v>
      </c>
      <c r="I9" s="14" t="str">
        <f t="shared" si="0"/>
        <v>실온</v>
      </c>
      <c r="J9" s="16">
        <f t="shared" si="1"/>
        <v>6</v>
      </c>
    </row>
    <row r="10" spans="2:10" ht="20.45" customHeight="1" x14ac:dyDescent="0.3">
      <c r="B10" s="3" t="s">
        <v>13</v>
      </c>
      <c r="C10" s="2" t="s">
        <v>17</v>
      </c>
      <c r="D10" s="2" t="s">
        <v>25</v>
      </c>
      <c r="E10" s="21">
        <v>3550</v>
      </c>
      <c r="F10" s="40">
        <v>45483</v>
      </c>
      <c r="G10" s="26">
        <v>1230</v>
      </c>
      <c r="H10" s="21">
        <v>20</v>
      </c>
      <c r="I10" s="14" t="str">
        <f t="shared" si="0"/>
        <v>냉장</v>
      </c>
      <c r="J10" s="16">
        <f t="shared" si="1"/>
        <v>1</v>
      </c>
    </row>
    <row r="11" spans="2:10" ht="20.45" customHeight="1" x14ac:dyDescent="0.3">
      <c r="B11" s="3" t="s">
        <v>14</v>
      </c>
      <c r="C11" s="2" t="s">
        <v>16</v>
      </c>
      <c r="D11" s="2" t="s">
        <v>26</v>
      </c>
      <c r="E11" s="21">
        <v>6570</v>
      </c>
      <c r="F11" s="40">
        <v>45301</v>
      </c>
      <c r="G11" s="26">
        <v>585</v>
      </c>
      <c r="H11" s="21">
        <v>10</v>
      </c>
      <c r="I11" s="14" t="str">
        <f t="shared" si="0"/>
        <v>실온</v>
      </c>
      <c r="J11" s="16">
        <f t="shared" si="1"/>
        <v>8</v>
      </c>
    </row>
    <row r="12" spans="2:10" ht="20.45" customHeight="1" thickBot="1" x14ac:dyDescent="0.35">
      <c r="B12" s="12" t="s">
        <v>15</v>
      </c>
      <c r="C12" s="5" t="s">
        <v>18</v>
      </c>
      <c r="D12" s="5" t="s">
        <v>27</v>
      </c>
      <c r="E12" s="22">
        <v>3070</v>
      </c>
      <c r="F12" s="41">
        <v>45646</v>
      </c>
      <c r="G12" s="27">
        <v>780</v>
      </c>
      <c r="H12" s="22">
        <v>7</v>
      </c>
      <c r="I12" s="17" t="str">
        <f t="shared" si="0"/>
        <v>냉장</v>
      </c>
      <c r="J12" s="18">
        <f t="shared" si="1"/>
        <v>5</v>
      </c>
    </row>
    <row r="13" spans="2:10" ht="20.45" customHeight="1" x14ac:dyDescent="0.3">
      <c r="B13" s="44" t="s">
        <v>7</v>
      </c>
      <c r="C13" s="45"/>
      <c r="D13" s="46"/>
      <c r="E13" s="24">
        <f>ROUND(DAVERAGE(B4:H12,4,C4:C5),-2)</f>
        <v>9700</v>
      </c>
      <c r="F13" s="51"/>
      <c r="G13" s="50" t="s">
        <v>41</v>
      </c>
      <c r="H13" s="45"/>
      <c r="I13" s="46"/>
      <c r="J13" s="43" t="str">
        <f>COUNTIF(C5:C12,"마카롱")&amp;"개"</f>
        <v>2개</v>
      </c>
    </row>
    <row r="14" spans="2:10" ht="20.45" customHeight="1" thickBot="1" x14ac:dyDescent="0.35">
      <c r="B14" s="47" t="s">
        <v>40</v>
      </c>
      <c r="C14" s="48"/>
      <c r="D14" s="49"/>
      <c r="E14" s="19">
        <f>MAX(거래처수)</f>
        <v>20</v>
      </c>
      <c r="F14" s="52"/>
      <c r="G14" s="4" t="s">
        <v>2</v>
      </c>
      <c r="H14" s="5" t="s">
        <v>19</v>
      </c>
      <c r="I14" s="6" t="s">
        <v>5</v>
      </c>
      <c r="J14" s="28">
        <f>VLOOKUP(H14,D5:H12,4,FALSE)</f>
        <v>1020</v>
      </c>
    </row>
    <row r="20" ht="13.9" customHeight="1" x14ac:dyDescent="0.3"/>
  </sheetData>
  <mergeCells count="4">
    <mergeCell ref="B13:D13"/>
    <mergeCell ref="F13:F14"/>
    <mergeCell ref="G13:I13"/>
    <mergeCell ref="B14:D14"/>
  </mergeCells>
  <phoneticPr fontId="2" type="noConversion"/>
  <conditionalFormatting sqref="B5:J12">
    <cfRule type="expression" dxfId="2" priority="1">
      <formula>$G5&gt;=1000</formula>
    </cfRule>
  </conditionalFormatting>
  <dataValidations disablePrompts="1" count="1">
    <dataValidation type="list" allowBlank="1" showInputMessage="1" showErrorMessage="1" sqref="H14">
      <formula1>$D$5:$D$12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2"/>
  <sheetViews>
    <sheetView workbookViewId="0">
      <selection activeCell="K19" sqref="K19"/>
    </sheetView>
  </sheetViews>
  <sheetFormatPr defaultColWidth="8.75" defaultRowHeight="13.5" x14ac:dyDescent="0.3"/>
  <cols>
    <col min="1" max="1" width="1.625" style="1" customWidth="1"/>
    <col min="2" max="2" width="10" style="1" customWidth="1"/>
    <col min="3" max="3" width="13" style="1" bestFit="1" customWidth="1"/>
    <col min="4" max="4" width="14.75" style="1" customWidth="1"/>
    <col min="5" max="5" width="11.625" style="1" bestFit="1" customWidth="1"/>
    <col min="6" max="6" width="13.5" style="1" customWidth="1"/>
    <col min="7" max="7" width="9.75" style="1" customWidth="1"/>
    <col min="8" max="8" width="11.125" style="1" customWidth="1"/>
    <col min="9" max="16384" width="8.75" style="1"/>
  </cols>
  <sheetData>
    <row r="1" spans="2:8" ht="14.25" thickBot="1" x14ac:dyDescent="0.35"/>
    <row r="2" spans="2:8" ht="27.75" thickBot="1" x14ac:dyDescent="0.35">
      <c r="B2" s="7" t="s">
        <v>0</v>
      </c>
      <c r="C2" s="8" t="s">
        <v>1</v>
      </c>
      <c r="D2" s="8" t="s">
        <v>2</v>
      </c>
      <c r="E2" s="9" t="s">
        <v>3</v>
      </c>
      <c r="F2" s="9" t="s">
        <v>4</v>
      </c>
      <c r="G2" s="9" t="s">
        <v>5</v>
      </c>
      <c r="H2" s="23" t="s">
        <v>39</v>
      </c>
    </row>
    <row r="3" spans="2:8" ht="18.399999999999999" customHeight="1" x14ac:dyDescent="0.3">
      <c r="B3" s="10" t="s">
        <v>8</v>
      </c>
      <c r="C3" s="11" t="s">
        <v>16</v>
      </c>
      <c r="D3" s="11" t="s">
        <v>20</v>
      </c>
      <c r="E3" s="20">
        <v>6530</v>
      </c>
      <c r="F3" s="39">
        <v>45575</v>
      </c>
      <c r="G3" s="25">
        <v>1020</v>
      </c>
      <c r="H3" s="29">
        <v>10</v>
      </c>
    </row>
    <row r="4" spans="2:8" ht="18.399999999999999" customHeight="1" x14ac:dyDescent="0.3">
      <c r="B4" s="3" t="s">
        <v>9</v>
      </c>
      <c r="C4" s="2" t="s">
        <v>17</v>
      </c>
      <c r="D4" s="2" t="s">
        <v>21</v>
      </c>
      <c r="E4" s="21">
        <v>3200</v>
      </c>
      <c r="F4" s="40">
        <v>45311</v>
      </c>
      <c r="G4" s="26">
        <v>950</v>
      </c>
      <c r="H4" s="30">
        <v>8</v>
      </c>
    </row>
    <row r="5" spans="2:8" ht="18.399999999999999" customHeight="1" x14ac:dyDescent="0.3">
      <c r="B5" s="3" t="s">
        <v>10</v>
      </c>
      <c r="C5" s="2" t="s">
        <v>16</v>
      </c>
      <c r="D5" s="2" t="s">
        <v>22</v>
      </c>
      <c r="E5" s="21">
        <v>15530</v>
      </c>
      <c r="F5" s="40">
        <v>45422</v>
      </c>
      <c r="G5" s="26">
        <v>675</v>
      </c>
      <c r="H5" s="30">
        <v>12</v>
      </c>
    </row>
    <row r="6" spans="2:8" ht="18.399999999999999" customHeight="1" x14ac:dyDescent="0.3">
      <c r="B6" s="3" t="s">
        <v>11</v>
      </c>
      <c r="C6" s="2" t="s">
        <v>18</v>
      </c>
      <c r="D6" s="2" t="s">
        <v>23</v>
      </c>
      <c r="E6" s="21">
        <v>2850</v>
      </c>
      <c r="F6" s="40">
        <v>45616</v>
      </c>
      <c r="G6" s="26">
        <v>1150</v>
      </c>
      <c r="H6" s="30">
        <v>9</v>
      </c>
    </row>
    <row r="7" spans="2:8" ht="18.399999999999999" customHeight="1" x14ac:dyDescent="0.3">
      <c r="B7" s="3" t="s">
        <v>12</v>
      </c>
      <c r="C7" s="2" t="s">
        <v>17</v>
      </c>
      <c r="D7" s="2" t="s">
        <v>24</v>
      </c>
      <c r="E7" s="21">
        <v>4300</v>
      </c>
      <c r="F7" s="40">
        <v>45332</v>
      </c>
      <c r="G7" s="26">
        <v>733</v>
      </c>
      <c r="H7" s="30">
        <v>9</v>
      </c>
    </row>
    <row r="8" spans="2:8" ht="18.399999999999999" customHeight="1" x14ac:dyDescent="0.3">
      <c r="B8" s="3" t="s">
        <v>13</v>
      </c>
      <c r="C8" s="2" t="s">
        <v>17</v>
      </c>
      <c r="D8" s="2" t="s">
        <v>25</v>
      </c>
      <c r="E8" s="21">
        <v>3550</v>
      </c>
      <c r="F8" s="40">
        <v>45483</v>
      </c>
      <c r="G8" s="26">
        <v>1230</v>
      </c>
      <c r="H8" s="30">
        <v>20</v>
      </c>
    </row>
    <row r="9" spans="2:8" ht="18.399999999999999" customHeight="1" x14ac:dyDescent="0.3">
      <c r="B9" s="3" t="s">
        <v>14</v>
      </c>
      <c r="C9" s="2" t="s">
        <v>16</v>
      </c>
      <c r="D9" s="2" t="s">
        <v>26</v>
      </c>
      <c r="E9" s="21">
        <v>6570</v>
      </c>
      <c r="F9" s="40">
        <v>45301</v>
      </c>
      <c r="G9" s="26">
        <v>585</v>
      </c>
      <c r="H9" s="30">
        <v>10</v>
      </c>
    </row>
    <row r="10" spans="2:8" ht="18.399999999999999" customHeight="1" thickBot="1" x14ac:dyDescent="0.35">
      <c r="B10" s="12" t="s">
        <v>15</v>
      </c>
      <c r="C10" s="5" t="s">
        <v>18</v>
      </c>
      <c r="D10" s="5" t="s">
        <v>27</v>
      </c>
      <c r="E10" s="22">
        <v>3070</v>
      </c>
      <c r="F10" s="41">
        <v>45646</v>
      </c>
      <c r="G10" s="27">
        <v>780</v>
      </c>
      <c r="H10" s="31">
        <v>7</v>
      </c>
    </row>
    <row r="11" spans="2:8" ht="18.399999999999999" customHeight="1" thickBot="1" x14ac:dyDescent="0.35">
      <c r="B11" s="53" t="s">
        <v>28</v>
      </c>
      <c r="C11" s="54"/>
      <c r="D11" s="54"/>
      <c r="E11" s="54"/>
      <c r="F11" s="54"/>
      <c r="G11" s="55"/>
      <c r="H11" s="32">
        <f>AVERAGE(E3:E10)</f>
        <v>5700</v>
      </c>
    </row>
    <row r="13" spans="2:8" ht="14.25" thickBot="1" x14ac:dyDescent="0.35"/>
    <row r="14" spans="2:8" ht="27" x14ac:dyDescent="0.3">
      <c r="B14" s="8" t="s">
        <v>1</v>
      </c>
      <c r="C14" s="23" t="s">
        <v>39</v>
      </c>
    </row>
    <row r="15" spans="2:8" x14ac:dyDescent="0.3">
      <c r="B15" s="1" t="s">
        <v>29</v>
      </c>
      <c r="C15" s="1" t="s">
        <v>30</v>
      </c>
    </row>
    <row r="17" spans="2:5" ht="14.25" thickBot="1" x14ac:dyDescent="0.35"/>
    <row r="18" spans="2:5" ht="27.75" thickBot="1" x14ac:dyDescent="0.35">
      <c r="B18" s="7" t="s">
        <v>0</v>
      </c>
      <c r="C18" s="8" t="s">
        <v>2</v>
      </c>
      <c r="D18" s="9" t="s">
        <v>3</v>
      </c>
      <c r="E18" s="9" t="s">
        <v>4</v>
      </c>
    </row>
    <row r="19" spans="2:5" x14ac:dyDescent="0.3">
      <c r="B19" s="10" t="s">
        <v>8</v>
      </c>
      <c r="C19" s="11" t="s">
        <v>20</v>
      </c>
      <c r="D19" s="20">
        <v>6530</v>
      </c>
      <c r="E19" s="39">
        <v>45575</v>
      </c>
    </row>
    <row r="20" spans="2:5" x14ac:dyDescent="0.3">
      <c r="B20" s="3" t="s">
        <v>10</v>
      </c>
      <c r="C20" s="2" t="s">
        <v>22</v>
      </c>
      <c r="D20" s="21">
        <v>15530</v>
      </c>
      <c r="E20" s="40">
        <v>45422</v>
      </c>
    </row>
    <row r="21" spans="2:5" x14ac:dyDescent="0.3">
      <c r="B21" s="3" t="s">
        <v>13</v>
      </c>
      <c r="C21" s="2" t="s">
        <v>25</v>
      </c>
      <c r="D21" s="21">
        <v>3550</v>
      </c>
      <c r="E21" s="40">
        <v>45483</v>
      </c>
    </row>
    <row r="22" spans="2:5" x14ac:dyDescent="0.3">
      <c r="B22" s="3" t="s">
        <v>14</v>
      </c>
      <c r="C22" s="2" t="s">
        <v>26</v>
      </c>
      <c r="D22" s="21">
        <v>6570</v>
      </c>
      <c r="E22" s="40">
        <v>45301</v>
      </c>
    </row>
  </sheetData>
  <mergeCells count="1">
    <mergeCell ref="B11:G11"/>
  </mergeCells>
  <phoneticPr fontId="2" type="noConversion"/>
  <conditionalFormatting sqref="B3:H10">
    <cfRule type="expression" dxfId="1" priority="1">
      <formula>$G3&gt;=1000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howOutlineSymbols="0"/>
  </sheetPr>
  <dimension ref="B1:H18"/>
  <sheetViews>
    <sheetView showOutlineSymbols="0" workbookViewId="0">
      <selection activeCell="M11" sqref="M11"/>
    </sheetView>
  </sheetViews>
  <sheetFormatPr defaultColWidth="8.75" defaultRowHeight="13.5" outlineLevelRow="3" x14ac:dyDescent="0.3"/>
  <cols>
    <col min="1" max="1" width="1.625" style="1" customWidth="1"/>
    <col min="2" max="2" width="11.25" style="1" customWidth="1"/>
    <col min="3" max="3" width="13.75" style="1" bestFit="1" customWidth="1"/>
    <col min="4" max="4" width="15" style="1" customWidth="1"/>
    <col min="5" max="5" width="11.25" style="1" customWidth="1"/>
    <col min="6" max="6" width="13.5" style="1" customWidth="1"/>
    <col min="7" max="7" width="11.25" style="1" customWidth="1"/>
    <col min="8" max="8" width="13.25" style="1" customWidth="1"/>
    <col min="9" max="16384" width="8.75" style="1"/>
  </cols>
  <sheetData>
    <row r="1" spans="2:8" ht="14.25" thickBot="1" x14ac:dyDescent="0.35"/>
    <row r="2" spans="2:8" ht="31.9" customHeight="1" thickBot="1" x14ac:dyDescent="0.35">
      <c r="B2" s="7" t="s">
        <v>0</v>
      </c>
      <c r="C2" s="8" t="s">
        <v>1</v>
      </c>
      <c r="D2" s="8" t="s">
        <v>2</v>
      </c>
      <c r="E2" s="9" t="s">
        <v>3</v>
      </c>
      <c r="F2" s="9" t="s">
        <v>4</v>
      </c>
      <c r="G2" s="9" t="s">
        <v>5</v>
      </c>
      <c r="H2" s="9" t="s">
        <v>39</v>
      </c>
    </row>
    <row r="3" spans="2:8" ht="16.899999999999999" customHeight="1" outlineLevel="3" x14ac:dyDescent="0.3">
      <c r="B3" s="10" t="s">
        <v>8</v>
      </c>
      <c r="C3" s="11" t="s">
        <v>16</v>
      </c>
      <c r="D3" s="11" t="s">
        <v>20</v>
      </c>
      <c r="E3" s="20">
        <v>6850</v>
      </c>
      <c r="F3" s="39">
        <v>45575</v>
      </c>
      <c r="G3" s="25">
        <v>1020</v>
      </c>
      <c r="H3" s="20">
        <v>10</v>
      </c>
    </row>
    <row r="4" spans="2:8" ht="16.899999999999999" customHeight="1" outlineLevel="3" x14ac:dyDescent="0.3">
      <c r="B4" s="3" t="s">
        <v>10</v>
      </c>
      <c r="C4" s="2" t="s">
        <v>16</v>
      </c>
      <c r="D4" s="2" t="s">
        <v>22</v>
      </c>
      <c r="E4" s="21">
        <v>15530</v>
      </c>
      <c r="F4" s="40">
        <v>45422</v>
      </c>
      <c r="G4" s="26">
        <v>675</v>
      </c>
      <c r="H4" s="21">
        <v>12</v>
      </c>
    </row>
    <row r="5" spans="2:8" ht="16.899999999999999" customHeight="1" outlineLevel="3" x14ac:dyDescent="0.3">
      <c r="B5" s="3" t="s">
        <v>14</v>
      </c>
      <c r="C5" s="2" t="s">
        <v>16</v>
      </c>
      <c r="D5" s="2" t="s">
        <v>26</v>
      </c>
      <c r="E5" s="21">
        <v>6570</v>
      </c>
      <c r="F5" s="40">
        <v>45301</v>
      </c>
      <c r="G5" s="26">
        <v>585</v>
      </c>
      <c r="H5" s="21">
        <v>10</v>
      </c>
    </row>
    <row r="6" spans="2:8" ht="16.899999999999999" customHeight="1" outlineLevel="2" x14ac:dyDescent="0.3">
      <c r="B6" s="3"/>
      <c r="C6" s="38" t="s">
        <v>35</v>
      </c>
      <c r="D6" s="2"/>
      <c r="E6" s="21"/>
      <c r="F6" s="40"/>
      <c r="G6" s="26">
        <f>SUBTOTAL(1,G3:G5)</f>
        <v>760</v>
      </c>
      <c r="H6" s="21"/>
    </row>
    <row r="7" spans="2:8" ht="16.899999999999999" customHeight="1" outlineLevel="1" x14ac:dyDescent="0.3">
      <c r="B7" s="3"/>
      <c r="C7" s="33" t="s">
        <v>31</v>
      </c>
      <c r="D7" s="2">
        <f>SUBTOTAL(3,D3:D5)</f>
        <v>3</v>
      </c>
      <c r="E7" s="21"/>
      <c r="F7" s="40"/>
      <c r="G7" s="26"/>
      <c r="H7" s="21"/>
    </row>
    <row r="8" spans="2:8" ht="16.899999999999999" customHeight="1" outlineLevel="3" x14ac:dyDescent="0.3">
      <c r="B8" s="3" t="s">
        <v>9</v>
      </c>
      <c r="C8" s="2" t="s">
        <v>17</v>
      </c>
      <c r="D8" s="2" t="s">
        <v>21</v>
      </c>
      <c r="E8" s="21">
        <v>3200</v>
      </c>
      <c r="F8" s="40">
        <v>45311</v>
      </c>
      <c r="G8" s="26">
        <v>950</v>
      </c>
      <c r="H8" s="21">
        <v>8</v>
      </c>
    </row>
    <row r="9" spans="2:8" ht="16.899999999999999" customHeight="1" outlineLevel="3" x14ac:dyDescent="0.3">
      <c r="B9" s="3" t="s">
        <v>12</v>
      </c>
      <c r="C9" s="2" t="s">
        <v>17</v>
      </c>
      <c r="D9" s="2" t="s">
        <v>24</v>
      </c>
      <c r="E9" s="21">
        <v>4300</v>
      </c>
      <c r="F9" s="40">
        <v>45332</v>
      </c>
      <c r="G9" s="26">
        <v>733</v>
      </c>
      <c r="H9" s="21">
        <v>9</v>
      </c>
    </row>
    <row r="10" spans="2:8" ht="16.899999999999999" customHeight="1" outlineLevel="3" x14ac:dyDescent="0.3">
      <c r="B10" s="3" t="s">
        <v>13</v>
      </c>
      <c r="C10" s="2" t="s">
        <v>17</v>
      </c>
      <c r="D10" s="2" t="s">
        <v>25</v>
      </c>
      <c r="E10" s="21">
        <v>3550</v>
      </c>
      <c r="F10" s="40">
        <v>45483</v>
      </c>
      <c r="G10" s="26">
        <v>1230</v>
      </c>
      <c r="H10" s="21">
        <v>20</v>
      </c>
    </row>
    <row r="11" spans="2:8" ht="16.899999999999999" customHeight="1" outlineLevel="2" x14ac:dyDescent="0.3">
      <c r="B11" s="3"/>
      <c r="C11" s="33" t="s">
        <v>36</v>
      </c>
      <c r="D11" s="2"/>
      <c r="E11" s="21"/>
      <c r="F11" s="40"/>
      <c r="G11" s="26">
        <f>SUBTOTAL(1,G8:G10)</f>
        <v>971</v>
      </c>
      <c r="H11" s="21"/>
    </row>
    <row r="12" spans="2:8" ht="16.899999999999999" customHeight="1" outlineLevel="1" x14ac:dyDescent="0.3">
      <c r="B12" s="3"/>
      <c r="C12" s="33" t="s">
        <v>32</v>
      </c>
      <c r="D12" s="2">
        <f>SUBTOTAL(3,D8:D10)</f>
        <v>3</v>
      </c>
      <c r="E12" s="21"/>
      <c r="F12" s="40"/>
      <c r="G12" s="26"/>
      <c r="H12" s="21"/>
    </row>
    <row r="13" spans="2:8" ht="16.899999999999999" customHeight="1" outlineLevel="3" x14ac:dyDescent="0.3">
      <c r="B13" s="3" t="s">
        <v>11</v>
      </c>
      <c r="C13" s="2" t="s">
        <v>18</v>
      </c>
      <c r="D13" s="2" t="s">
        <v>23</v>
      </c>
      <c r="E13" s="21">
        <v>2850</v>
      </c>
      <c r="F13" s="40">
        <v>45616</v>
      </c>
      <c r="G13" s="26">
        <v>1150</v>
      </c>
      <c r="H13" s="21">
        <v>9</v>
      </c>
    </row>
    <row r="14" spans="2:8" ht="16.899999999999999" customHeight="1" outlineLevel="3" thickBot="1" x14ac:dyDescent="0.35">
      <c r="B14" s="12" t="s">
        <v>15</v>
      </c>
      <c r="C14" s="5" t="s">
        <v>18</v>
      </c>
      <c r="D14" s="5" t="s">
        <v>27</v>
      </c>
      <c r="E14" s="22">
        <v>3070</v>
      </c>
      <c r="F14" s="41">
        <v>45646</v>
      </c>
      <c r="G14" s="27">
        <v>780</v>
      </c>
      <c r="H14" s="22">
        <v>7</v>
      </c>
    </row>
    <row r="15" spans="2:8" ht="16.899999999999999" customHeight="1" outlineLevel="2" x14ac:dyDescent="0.3">
      <c r="B15" s="36"/>
      <c r="C15" s="37" t="s">
        <v>37</v>
      </c>
      <c r="D15" s="36"/>
      <c r="E15" s="34"/>
      <c r="F15" s="42"/>
      <c r="G15" s="35">
        <f>SUBTOTAL(1,G13:G14)</f>
        <v>965</v>
      </c>
      <c r="H15" s="34"/>
    </row>
    <row r="16" spans="2:8" ht="16.899999999999999" customHeight="1" outlineLevel="1" x14ac:dyDescent="0.3">
      <c r="B16" s="36"/>
      <c r="C16" s="37" t="s">
        <v>33</v>
      </c>
      <c r="D16" s="36">
        <f>SUBTOTAL(3,D13:D14)</f>
        <v>2</v>
      </c>
      <c r="E16" s="34"/>
      <c r="F16" s="42"/>
      <c r="G16" s="35"/>
      <c r="H16" s="34"/>
    </row>
    <row r="17" spans="2:8" ht="16.899999999999999" customHeight="1" x14ac:dyDescent="0.3">
      <c r="B17" s="36"/>
      <c r="C17" s="37" t="s">
        <v>38</v>
      </c>
      <c r="D17" s="36"/>
      <c r="E17" s="34"/>
      <c r="F17" s="42"/>
      <c r="G17" s="35">
        <f>SUBTOTAL(1,G3:G14)</f>
        <v>890.375</v>
      </c>
      <c r="H17" s="34"/>
    </row>
    <row r="18" spans="2:8" ht="16.899999999999999" customHeight="1" x14ac:dyDescent="0.3">
      <c r="B18" s="36"/>
      <c r="C18" s="37" t="s">
        <v>34</v>
      </c>
      <c r="D18" s="36">
        <f>SUBTOTAL(3,D3:D14)</f>
        <v>8</v>
      </c>
      <c r="E18" s="34"/>
      <c r="F18" s="42"/>
      <c r="G18" s="35"/>
      <c r="H18" s="34"/>
    </row>
  </sheetData>
  <sortState ref="B3:H14">
    <sortCondition descending="1" ref="C3:C14"/>
  </sortState>
  <phoneticPr fontId="2" type="noConversion"/>
  <conditionalFormatting sqref="B3:H18">
    <cfRule type="expression" dxfId="0" priority="1">
      <formula>$G3&gt;=1000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워크시트</vt:lpstr>
      </vt:variant>
      <vt:variant>
        <vt:i4>3</vt:i4>
      </vt:variant>
      <vt:variant>
        <vt:lpstr>차트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5" baseType="lpstr">
      <vt:lpstr>제1작업</vt:lpstr>
      <vt:lpstr>제2작업</vt:lpstr>
      <vt:lpstr>제3작업</vt:lpstr>
      <vt:lpstr>제4작업</vt:lpstr>
      <vt:lpstr>거래처수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KPC</cp:lastModifiedBy>
  <dcterms:created xsi:type="dcterms:W3CDTF">2019-10-10T06:12:49Z</dcterms:created>
  <dcterms:modified xsi:type="dcterms:W3CDTF">2025-01-13T06:02:15Z</dcterms:modified>
</cp:coreProperties>
</file>