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5_자검\01. 출제감수\03. 1월정기\12. 기출공지\101_엑셀\"/>
    </mc:Choice>
  </mc:AlternateContent>
  <bookViews>
    <workbookView xWindow="5745" yWindow="420" windowWidth="15210" windowHeight="12240"/>
  </bookViews>
  <sheets>
    <sheet name="제1작업" sheetId="26" r:id="rId1"/>
    <sheet name="제2작업" sheetId="22" r:id="rId2"/>
    <sheet name="제3작업" sheetId="23" r:id="rId3"/>
    <sheet name="제4작업" sheetId="27" r:id="rId4"/>
  </sheets>
  <definedNames>
    <definedName name="_xlnm._FilterDatabase" localSheetId="1" hidden="1">제2작업!$B$2:$H$10</definedName>
    <definedName name="_xlnm._FilterDatabase" localSheetId="2" hidden="1">제3작업!#REF!</definedName>
    <definedName name="_xlnm.Criteria" localSheetId="1">제2작업!$B$14:$C$15</definedName>
    <definedName name="_xlnm.Extract" localSheetId="1">제2작업!$B$18:$E$18</definedName>
    <definedName name="분류" localSheetId="0">제1작업!$D$5:$D$12</definedName>
    <definedName name="분류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2" l="1"/>
  <c r="H15" i="23"/>
  <c r="H10" i="23"/>
  <c r="H6" i="23"/>
  <c r="H17" i="23" s="1"/>
  <c r="C16" i="23"/>
  <c r="C11" i="23"/>
  <c r="C7" i="23"/>
  <c r="C18" i="23" s="1"/>
  <c r="E14" i="26"/>
  <c r="E13" i="26"/>
  <c r="J14" i="26"/>
  <c r="J13" i="26"/>
  <c r="J12" i="26"/>
  <c r="I12" i="26"/>
  <c r="J11" i="26"/>
  <c r="I11" i="26"/>
  <c r="J10" i="26"/>
  <c r="I10" i="26"/>
  <c r="J9" i="26"/>
  <c r="I9" i="26"/>
  <c r="J8" i="26"/>
  <c r="I8" i="26"/>
  <c r="J7" i="26"/>
  <c r="I7" i="26"/>
  <c r="J6" i="26"/>
  <c r="I6" i="26"/>
  <c r="J5" i="26"/>
  <c r="I5" i="26"/>
</calcChain>
</file>

<file path=xl/sharedStrings.xml><?xml version="1.0" encoding="utf-8"?>
<sst xmlns="http://schemas.openxmlformats.org/spreadsheetml/2006/main" count="121" uniqueCount="44">
  <si>
    <t>전체 개수</t>
  </si>
  <si>
    <t>전체 평균</t>
  </si>
  <si>
    <t>제품코드</t>
  </si>
  <si>
    <t>제품명</t>
  </si>
  <si>
    <t>분류</t>
  </si>
  <si>
    <t>출시일</t>
  </si>
  <si>
    <t>가격</t>
  </si>
  <si>
    <t>순위</t>
  </si>
  <si>
    <t>제조방식</t>
  </si>
  <si>
    <t>건강식품</t>
  </si>
  <si>
    <t>화장품</t>
  </si>
  <si>
    <t>퍼스널케어</t>
  </si>
  <si>
    <t>고급비누</t>
  </si>
  <si>
    <t>HW-032</t>
    <phoneticPr fontId="2" type="noConversion"/>
  </si>
  <si>
    <t>CR-083</t>
    <phoneticPr fontId="2" type="noConversion"/>
  </si>
  <si>
    <t>CV-041</t>
    <phoneticPr fontId="2" type="noConversion"/>
  </si>
  <si>
    <t>PR-062</t>
    <phoneticPr fontId="2" type="noConversion"/>
  </si>
  <si>
    <t>PH-022</t>
    <phoneticPr fontId="2" type="noConversion"/>
  </si>
  <si>
    <t>HS-011</t>
    <phoneticPr fontId="2" type="noConversion"/>
  </si>
  <si>
    <t>CS-053</t>
    <phoneticPr fontId="2" type="noConversion"/>
  </si>
  <si>
    <t>HE-071</t>
    <phoneticPr fontId="2" type="noConversion"/>
  </si>
  <si>
    <t>콜라겐</t>
  </si>
  <si>
    <t>콜라겐</t>
    <phoneticPr fontId="2" type="noConversion"/>
  </si>
  <si>
    <t>멀티비타민</t>
    <phoneticPr fontId="2" type="noConversion"/>
  </si>
  <si>
    <t>홍삼</t>
    <phoneticPr fontId="2" type="noConversion"/>
  </si>
  <si>
    <t>에센스</t>
    <phoneticPr fontId="2" type="noConversion"/>
  </si>
  <si>
    <t>선크림</t>
    <phoneticPr fontId="2" type="noConversion"/>
  </si>
  <si>
    <t>아이크림</t>
    <phoneticPr fontId="2" type="noConversion"/>
  </si>
  <si>
    <t>탈모샴푸</t>
    <phoneticPr fontId="2" type="noConversion"/>
  </si>
  <si>
    <t>가격</t>
    <phoneticPr fontId="2" type="noConversion"/>
  </si>
  <si>
    <t>12월매출
(단위:만원)</t>
    <phoneticPr fontId="2" type="noConversion"/>
  </si>
  <si>
    <t>11월매출
(단위:만원)</t>
    <phoneticPr fontId="2" type="noConversion"/>
  </si>
  <si>
    <t>최대 12월매출(단위:만원)</t>
    <phoneticPr fontId="2" type="noConversion"/>
  </si>
  <si>
    <t>퍼스널케어 제품 수</t>
    <phoneticPr fontId="2" type="noConversion"/>
  </si>
  <si>
    <t>건강식품의 12월매출(단위:만원) 평균</t>
    <phoneticPr fontId="2" type="noConversion"/>
  </si>
  <si>
    <t>&lt;&gt;건강식품</t>
    <phoneticPr fontId="2" type="noConversion"/>
  </si>
  <si>
    <t>&lt;=50000</t>
    <phoneticPr fontId="2" type="noConversion"/>
  </si>
  <si>
    <t>화장품 개수</t>
  </si>
  <si>
    <t>퍼스널케어 개수</t>
  </si>
  <si>
    <t>건강식품 개수</t>
  </si>
  <si>
    <t>화장품 평균</t>
  </si>
  <si>
    <t>퍼스널케어 평균</t>
  </si>
  <si>
    <t>건강식품 평균</t>
  </si>
  <si>
    <t>11월매출(단위:만원) 전체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</si>
</sst>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8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14" fontId="3" fillId="0" borderId="0" xfId="1" applyNumberFormat="1" applyFont="1" applyBorder="1" applyAlignment="1">
      <alignment horizontal="center" vertical="center"/>
    </xf>
    <xf numFmtId="41" fontId="3" fillId="0" borderId="10" xfId="1" quotePrefix="1" applyFont="1" applyBorder="1" applyAlignment="1">
      <alignment horizontal="right" vertical="center"/>
    </xf>
    <xf numFmtId="41" fontId="3" fillId="0" borderId="4" xfId="1" quotePrefix="1" applyFont="1" applyFill="1" applyBorder="1" applyAlignment="1">
      <alignment horizontal="right" vertical="center"/>
    </xf>
    <xf numFmtId="41" fontId="3" fillId="0" borderId="11" xfId="1" quotePrefix="1" applyFont="1" applyBorder="1" applyAlignment="1">
      <alignment horizontal="right" vertical="center"/>
    </xf>
    <xf numFmtId="41" fontId="3" fillId="0" borderId="15" xfId="1" quotePrefix="1" applyFont="1" applyBorder="1" applyAlignment="1">
      <alignment horizontal="right" vertical="center"/>
    </xf>
    <xf numFmtId="178" fontId="3" fillId="0" borderId="3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0" xfId="1" applyNumberFormat="1" applyFont="1" applyBorder="1" applyAlignment="1">
      <alignment horizontal="right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4" fontId="3" fillId="0" borderId="24" xfId="1" applyNumberFormat="1" applyFont="1" applyBorder="1" applyAlignment="1">
      <alignment horizontal="center" vertical="center"/>
    </xf>
    <xf numFmtId="178" fontId="3" fillId="0" borderId="24" xfId="1" applyNumberFormat="1" applyFont="1" applyBorder="1" applyAlignment="1">
      <alignment horizontal="right" vertical="center"/>
    </xf>
    <xf numFmtId="41" fontId="3" fillId="0" borderId="24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178" fontId="3" fillId="0" borderId="0" xfId="1" applyNumberFormat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1" fontId="3" fillId="0" borderId="1" xfId="1" applyFont="1" applyBorder="1">
      <alignment vertical="center"/>
    </xf>
    <xf numFmtId="41" fontId="3" fillId="0" borderId="0" xfId="1" applyFo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>
                <a:solidFill>
                  <a:schemeClr val="tx1"/>
                </a:solidFill>
              </a:rPr>
              <a:t>건강식품 및 화장품 매출 현황</a:t>
            </a:r>
          </a:p>
        </c:rich>
      </c:tx>
      <c:layout/>
      <c:overlay val="0"/>
      <c:spPr>
        <a:solidFill>
          <a:sysClr val="window" lastClr="FFFFFF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12월매출(단위:만원)</c:v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CAD-4713-B142-4F6686A5FB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(제1작업!$C$5:$C$9,제1작업!$C$12)</c:f>
              <c:strCache>
                <c:ptCount val="6"/>
                <c:pt idx="0">
                  <c:v>콜라겐</c:v>
                </c:pt>
                <c:pt idx="1">
                  <c:v>아이크림</c:v>
                </c:pt>
                <c:pt idx="2">
                  <c:v>멀티비타민</c:v>
                </c:pt>
                <c:pt idx="3">
                  <c:v>에센스</c:v>
                </c:pt>
                <c:pt idx="4">
                  <c:v>홍삼</c:v>
                </c:pt>
                <c:pt idx="5">
                  <c:v>선크림</c:v>
                </c:pt>
              </c:strCache>
            </c:strRef>
          </c:cat>
          <c:val>
            <c:numRef>
              <c:f>(제1작업!$H$5:$H$9,제1작업!$H$12)</c:f>
              <c:numCache>
                <c:formatCode>_(* #,##0_);_(* \(#,##0\);_(* "-"_);_(@_)</c:formatCode>
                <c:ptCount val="6"/>
                <c:pt idx="0">
                  <c:v>34000</c:v>
                </c:pt>
                <c:pt idx="1">
                  <c:v>31200</c:v>
                </c:pt>
                <c:pt idx="2">
                  <c:v>114500</c:v>
                </c:pt>
                <c:pt idx="3">
                  <c:v>9250</c:v>
                </c:pt>
                <c:pt idx="4">
                  <c:v>185000</c:v>
                </c:pt>
                <c:pt idx="5">
                  <c:v>11200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AD-4713-B142-4F6686A5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90262512"/>
        <c:axId val="290263344"/>
      </c:barChart>
      <c:lineChart>
        <c:grouping val="standar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가격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(제1작업!$C$5:$C$9,제1작업!$C$12)</c:f>
              <c:strCache>
                <c:ptCount val="6"/>
                <c:pt idx="0">
                  <c:v>콜라겐</c:v>
                </c:pt>
                <c:pt idx="1">
                  <c:v>아이크림</c:v>
                </c:pt>
                <c:pt idx="2">
                  <c:v>멀티비타민</c:v>
                </c:pt>
                <c:pt idx="3">
                  <c:v>에센스</c:v>
                </c:pt>
                <c:pt idx="4">
                  <c:v>홍삼</c:v>
                </c:pt>
                <c:pt idx="5">
                  <c:v>선크림</c:v>
                </c:pt>
              </c:strCache>
            </c:strRef>
          </c:cat>
          <c:val>
            <c:numRef>
              <c:f>(제1작업!$F$5:$F$9,제1작업!$F$12)</c:f>
              <c:numCache>
                <c:formatCode>#,##0"원"</c:formatCode>
                <c:ptCount val="6"/>
                <c:pt idx="0">
                  <c:v>45000</c:v>
                </c:pt>
                <c:pt idx="1">
                  <c:v>53000</c:v>
                </c:pt>
                <c:pt idx="2">
                  <c:v>43000</c:v>
                </c:pt>
                <c:pt idx="3">
                  <c:v>49000</c:v>
                </c:pt>
                <c:pt idx="4">
                  <c:v>81500</c:v>
                </c:pt>
                <c:pt idx="5">
                  <c:v>37000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AD-4713-B142-4F6686A5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914112"/>
        <c:axId val="287912864"/>
      </c:lineChart>
      <c:catAx>
        <c:axId val="2902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90263344"/>
        <c:crosses val="autoZero"/>
        <c:auto val="1"/>
        <c:lblAlgn val="ctr"/>
        <c:lblOffset val="100"/>
        <c:noMultiLvlLbl val="0"/>
      </c:catAx>
      <c:valAx>
        <c:axId val="29026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90262512"/>
        <c:crosses val="autoZero"/>
        <c:crossBetween val="between"/>
      </c:valAx>
      <c:valAx>
        <c:axId val="287912864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87914112"/>
        <c:crosses val="max"/>
        <c:crossBetween val="between"/>
        <c:majorUnit val="20000"/>
      </c:valAx>
      <c:catAx>
        <c:axId val="2879141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87912864"/>
        <c:crosses val="autoZero"/>
        <c:auto val="1"/>
        <c:lblAlgn val="ctr"/>
        <c:lblOffset val="100"/>
        <c:noMultiLvlLbl val="0"/>
      </c:catAx>
      <c:spPr>
        <a:solidFill>
          <a:sysClr val="window" lastClr="FFFFFF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80980</xdr:rowOff>
    </xdr:from>
    <xdr:to>
      <xdr:col>6</xdr:col>
      <xdr:colOff>563880</xdr:colOff>
      <xdr:row>2</xdr:row>
      <xdr:rowOff>198455</xdr:rowOff>
    </xdr:to>
    <xdr:sp macro="" textlink="">
      <xdr:nvSpPr>
        <xdr:cNvPr id="2" name="배지 1">
          <a:extLst>
            <a:ext uri="{FF2B5EF4-FFF2-40B4-BE49-F238E27FC236}">
              <a16:creationId xmlns:a16="http://schemas.microsoft.com/office/drawing/2014/main" id="{37657FA6-31D8-479D-9C73-FA5370068B2B}"/>
            </a:ext>
          </a:extLst>
        </xdr:cNvPr>
        <xdr:cNvSpPr/>
      </xdr:nvSpPr>
      <xdr:spPr>
        <a:xfrm>
          <a:off x="121920" y="80980"/>
          <a:ext cx="5486400" cy="68135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다련 유통 제품별 판매 현황</a:t>
          </a:r>
        </a:p>
      </xdr:txBody>
    </xdr:sp>
    <xdr:clientData/>
  </xdr:twoCellAnchor>
  <xdr:twoCellAnchor>
    <xdr:from>
      <xdr:col>7</xdr:col>
      <xdr:colOff>1</xdr:colOff>
      <xdr:row>0</xdr:row>
      <xdr:rowOff>61388</xdr:rowOff>
    </xdr:from>
    <xdr:to>
      <xdr:col>10</xdr:col>
      <xdr:colOff>0</xdr:colOff>
      <xdr:row>2</xdr:row>
      <xdr:rowOff>218046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623CC706-9D54-4828-A4B6-632E9B306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1" y="61388"/>
          <a:ext cx="2621279" cy="720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DF72EB9-70FC-48D5-91D6-E96D360D030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0.49953</cdr:x>
      <cdr:y>0.114</cdr:y>
    </cdr:from>
    <cdr:to>
      <cdr:x>0.62865</cdr:x>
      <cdr:y>0.19336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D2D25BBF-172A-42B7-95D2-4EDCD0C73FFB}"/>
            </a:ext>
          </a:extLst>
        </cdr:cNvPr>
        <cdr:cNvSpPr/>
      </cdr:nvSpPr>
      <cdr:spPr>
        <a:xfrm xmlns:a="http://schemas.openxmlformats.org/drawingml/2006/main">
          <a:off x="4642070" y="691933"/>
          <a:ext cx="1199931" cy="481724"/>
        </a:xfrm>
        <a:prstGeom xmlns:a="http://schemas.openxmlformats.org/drawingml/2006/main" prst="wedgeRoundRectCallout">
          <a:avLst>
            <a:gd name="adj1" fmla="val 75518"/>
            <a:gd name="adj2" fmla="val -15682"/>
            <a:gd name="adj3" fmla="val 16667"/>
          </a:avLst>
        </a:prstGeom>
        <a:solidFill xmlns:a="http://schemas.openxmlformats.org/drawingml/2006/main">
          <a:sysClr val="window" lastClr="FFFFFF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매출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tabSelected="1" zoomScaleNormal="100" workbookViewId="0">
      <selection activeCell="G17" sqref="G17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2.5" style="1" customWidth="1"/>
    <col min="4" max="4" width="15" style="1" customWidth="1"/>
    <col min="5" max="5" width="13.625" style="1" customWidth="1"/>
    <col min="6" max="8" width="12.25" style="1" customWidth="1"/>
    <col min="9" max="10" width="10.7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30.4" customHeight="1" thickBot="1" x14ac:dyDescent="0.35">
      <c r="B4" s="7" t="s">
        <v>2</v>
      </c>
      <c r="C4" s="8" t="s">
        <v>3</v>
      </c>
      <c r="D4" s="8" t="s">
        <v>4</v>
      </c>
      <c r="E4" s="9" t="s">
        <v>5</v>
      </c>
      <c r="F4" s="9" t="s">
        <v>6</v>
      </c>
      <c r="G4" s="9" t="s">
        <v>31</v>
      </c>
      <c r="H4" s="9" t="s">
        <v>30</v>
      </c>
      <c r="I4" s="8" t="s">
        <v>7</v>
      </c>
      <c r="J4" s="19" t="s">
        <v>8</v>
      </c>
    </row>
    <row r="5" spans="2:10" ht="22.15" customHeight="1" x14ac:dyDescent="0.3">
      <c r="B5" s="10" t="s">
        <v>13</v>
      </c>
      <c r="C5" s="11" t="s">
        <v>22</v>
      </c>
      <c r="D5" s="11" t="s">
        <v>9</v>
      </c>
      <c r="E5" s="21">
        <v>44326</v>
      </c>
      <c r="F5" s="29">
        <v>45000</v>
      </c>
      <c r="G5" s="32">
        <v>29850</v>
      </c>
      <c r="H5" s="32">
        <v>34000</v>
      </c>
      <c r="I5" s="13">
        <f t="shared" ref="I5:I12" si="0">_xlfn.RANK.EQ(H5,$H$5:$H$12)</f>
        <v>3</v>
      </c>
      <c r="J5" s="15" t="str">
        <f t="shared" ref="J5:J12" si="1">CHOOSE(RIGHT(B5,1),"직접","OEM","제휴")</f>
        <v>OEM</v>
      </c>
    </row>
    <row r="6" spans="2:10" ht="22.15" customHeight="1" x14ac:dyDescent="0.3">
      <c r="B6" s="3" t="s">
        <v>14</v>
      </c>
      <c r="C6" s="2" t="s">
        <v>27</v>
      </c>
      <c r="D6" s="2" t="s">
        <v>10</v>
      </c>
      <c r="E6" s="22">
        <v>45056</v>
      </c>
      <c r="F6" s="30">
        <v>53000</v>
      </c>
      <c r="G6" s="33">
        <v>29800</v>
      </c>
      <c r="H6" s="33">
        <v>31200</v>
      </c>
      <c r="I6" s="14">
        <f t="shared" si="0"/>
        <v>4</v>
      </c>
      <c r="J6" s="16" t="str">
        <f t="shared" si="1"/>
        <v>제휴</v>
      </c>
    </row>
    <row r="7" spans="2:10" ht="22.15" customHeight="1" x14ac:dyDescent="0.3">
      <c r="B7" s="3" t="s">
        <v>20</v>
      </c>
      <c r="C7" s="2" t="s">
        <v>23</v>
      </c>
      <c r="D7" s="2" t="s">
        <v>9</v>
      </c>
      <c r="E7" s="22">
        <v>44602</v>
      </c>
      <c r="F7" s="30">
        <v>43000</v>
      </c>
      <c r="G7" s="33">
        <v>37890</v>
      </c>
      <c r="H7" s="33">
        <v>114500</v>
      </c>
      <c r="I7" s="14">
        <f t="shared" si="0"/>
        <v>2</v>
      </c>
      <c r="J7" s="16" t="str">
        <f t="shared" si="1"/>
        <v>직접</v>
      </c>
    </row>
    <row r="8" spans="2:10" ht="22.15" customHeight="1" x14ac:dyDescent="0.3">
      <c r="B8" s="3" t="s">
        <v>19</v>
      </c>
      <c r="C8" s="2" t="s">
        <v>25</v>
      </c>
      <c r="D8" s="2" t="s">
        <v>10</v>
      </c>
      <c r="E8" s="22">
        <v>45026</v>
      </c>
      <c r="F8" s="30">
        <v>49000</v>
      </c>
      <c r="G8" s="33">
        <v>6540</v>
      </c>
      <c r="H8" s="33">
        <v>9250</v>
      </c>
      <c r="I8" s="14">
        <f t="shared" si="0"/>
        <v>6</v>
      </c>
      <c r="J8" s="16" t="str">
        <f t="shared" si="1"/>
        <v>제휴</v>
      </c>
    </row>
    <row r="9" spans="2:10" ht="22.15" customHeight="1" x14ac:dyDescent="0.3">
      <c r="B9" s="3" t="s">
        <v>18</v>
      </c>
      <c r="C9" s="2" t="s">
        <v>24</v>
      </c>
      <c r="D9" s="2" t="s">
        <v>9</v>
      </c>
      <c r="E9" s="22">
        <v>44571</v>
      </c>
      <c r="F9" s="30">
        <v>81500</v>
      </c>
      <c r="G9" s="33">
        <v>115000</v>
      </c>
      <c r="H9" s="33">
        <v>185000</v>
      </c>
      <c r="I9" s="14">
        <f t="shared" si="0"/>
        <v>1</v>
      </c>
      <c r="J9" s="16" t="str">
        <f t="shared" si="1"/>
        <v>직접</v>
      </c>
    </row>
    <row r="10" spans="2:10" ht="22.15" customHeight="1" x14ac:dyDescent="0.3">
      <c r="B10" s="3" t="s">
        <v>17</v>
      </c>
      <c r="C10" s="2" t="s">
        <v>28</v>
      </c>
      <c r="D10" s="2" t="s">
        <v>11</v>
      </c>
      <c r="E10" s="22">
        <v>44237</v>
      </c>
      <c r="F10" s="30">
        <v>52000</v>
      </c>
      <c r="G10" s="33">
        <v>7500</v>
      </c>
      <c r="H10" s="33">
        <v>7300</v>
      </c>
      <c r="I10" s="14">
        <f t="shared" si="0"/>
        <v>7</v>
      </c>
      <c r="J10" s="16" t="str">
        <f t="shared" si="1"/>
        <v>OEM</v>
      </c>
    </row>
    <row r="11" spans="2:10" ht="22.15" customHeight="1" x14ac:dyDescent="0.3">
      <c r="B11" s="3" t="s">
        <v>16</v>
      </c>
      <c r="C11" s="2" t="s">
        <v>12</v>
      </c>
      <c r="D11" s="2" t="s">
        <v>11</v>
      </c>
      <c r="E11" s="22">
        <v>44844</v>
      </c>
      <c r="F11" s="30">
        <v>25000</v>
      </c>
      <c r="G11" s="33">
        <v>2600</v>
      </c>
      <c r="H11" s="33">
        <v>2700</v>
      </c>
      <c r="I11" s="14">
        <f t="shared" si="0"/>
        <v>8</v>
      </c>
      <c r="J11" s="16" t="str">
        <f t="shared" si="1"/>
        <v>OEM</v>
      </c>
    </row>
    <row r="12" spans="2:10" ht="22.15" customHeight="1" thickBot="1" x14ac:dyDescent="0.35">
      <c r="B12" s="12" t="s">
        <v>15</v>
      </c>
      <c r="C12" s="5" t="s">
        <v>26</v>
      </c>
      <c r="D12" s="5" t="s">
        <v>10</v>
      </c>
      <c r="E12" s="23">
        <v>44265</v>
      </c>
      <c r="F12" s="31">
        <v>37000</v>
      </c>
      <c r="G12" s="34">
        <v>9960</v>
      </c>
      <c r="H12" s="34">
        <v>11200</v>
      </c>
      <c r="I12" s="17">
        <f t="shared" si="0"/>
        <v>5</v>
      </c>
      <c r="J12" s="18" t="str">
        <f t="shared" si="1"/>
        <v>직접</v>
      </c>
    </row>
    <row r="13" spans="2:10" ht="22.15" customHeight="1" x14ac:dyDescent="0.3">
      <c r="B13" s="46" t="s">
        <v>33</v>
      </c>
      <c r="C13" s="47"/>
      <c r="D13" s="48"/>
      <c r="E13" s="28" t="str">
        <f>COUNTIF(분류,"퍼스널케어")&amp;"개"</f>
        <v>2개</v>
      </c>
      <c r="F13" s="49"/>
      <c r="G13" s="51" t="s">
        <v>32</v>
      </c>
      <c r="H13" s="47"/>
      <c r="I13" s="48"/>
      <c r="J13" s="26">
        <f>MAX(H5:H12)</f>
        <v>185000</v>
      </c>
    </row>
    <row r="14" spans="2:10" ht="22.15" customHeight="1" thickBot="1" x14ac:dyDescent="0.35">
      <c r="B14" s="52" t="s">
        <v>34</v>
      </c>
      <c r="C14" s="53"/>
      <c r="D14" s="54"/>
      <c r="E14" s="25">
        <f>ROUND(DAVERAGE(B4:H12,7,D4:D5),-2)</f>
        <v>111200</v>
      </c>
      <c r="F14" s="50"/>
      <c r="G14" s="4" t="s">
        <v>3</v>
      </c>
      <c r="H14" s="5" t="s">
        <v>21</v>
      </c>
      <c r="I14" s="6" t="s">
        <v>29</v>
      </c>
      <c r="J14" s="27">
        <f>VLOOKUP(H14,C5:H12,4,FALSE)</f>
        <v>45000</v>
      </c>
    </row>
    <row r="17" spans="5:5" x14ac:dyDescent="0.3">
      <c r="E17" s="45"/>
    </row>
    <row r="20" spans="5:5" ht="13.9" customHeight="1" x14ac:dyDescent="0.3"/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$F5&gt;=50000</formula>
    </cfRule>
  </conditionalFormatting>
  <dataValidations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workbookViewId="0">
      <selection activeCell="G17" sqref="G17"/>
    </sheetView>
  </sheetViews>
  <sheetFormatPr defaultColWidth="8.75" defaultRowHeight="13.5" x14ac:dyDescent="0.3"/>
  <cols>
    <col min="1" max="1" width="1.625" style="1" customWidth="1"/>
    <col min="2" max="2" width="11.25" style="1" customWidth="1"/>
    <col min="3" max="3" width="12.5" style="1" customWidth="1"/>
    <col min="4" max="4" width="15" style="1" customWidth="1"/>
    <col min="5" max="5" width="13.625" style="1" customWidth="1"/>
    <col min="6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7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9" t="s">
        <v>31</v>
      </c>
      <c r="H2" s="9" t="s">
        <v>30</v>
      </c>
    </row>
    <row r="3" spans="2:8" ht="15" customHeight="1" x14ac:dyDescent="0.3">
      <c r="B3" s="10" t="s">
        <v>13</v>
      </c>
      <c r="C3" s="11" t="s">
        <v>22</v>
      </c>
      <c r="D3" s="11" t="s">
        <v>9</v>
      </c>
      <c r="E3" s="21">
        <v>44326</v>
      </c>
      <c r="F3" s="29">
        <v>45000</v>
      </c>
      <c r="G3" s="32">
        <v>30710</v>
      </c>
      <c r="H3" s="32">
        <v>34000</v>
      </c>
    </row>
    <row r="4" spans="2:8" x14ac:dyDescent="0.3">
      <c r="B4" s="3" t="s">
        <v>14</v>
      </c>
      <c r="C4" s="2" t="s">
        <v>27</v>
      </c>
      <c r="D4" s="2" t="s">
        <v>10</v>
      </c>
      <c r="E4" s="22">
        <v>45056</v>
      </c>
      <c r="F4" s="30">
        <v>53000</v>
      </c>
      <c r="G4" s="33">
        <v>29800</v>
      </c>
      <c r="H4" s="33">
        <v>31200</v>
      </c>
    </row>
    <row r="5" spans="2:8" x14ac:dyDescent="0.3">
      <c r="B5" s="3" t="s">
        <v>20</v>
      </c>
      <c r="C5" s="2" t="s">
        <v>23</v>
      </c>
      <c r="D5" s="2" t="s">
        <v>9</v>
      </c>
      <c r="E5" s="22">
        <v>44602</v>
      </c>
      <c r="F5" s="30">
        <v>43000</v>
      </c>
      <c r="G5" s="33">
        <v>37890</v>
      </c>
      <c r="H5" s="33">
        <v>114500</v>
      </c>
    </row>
    <row r="6" spans="2:8" x14ac:dyDescent="0.3">
      <c r="B6" s="3" t="s">
        <v>19</v>
      </c>
      <c r="C6" s="2" t="s">
        <v>25</v>
      </c>
      <c r="D6" s="2" t="s">
        <v>10</v>
      </c>
      <c r="E6" s="22">
        <v>45026</v>
      </c>
      <c r="F6" s="30">
        <v>49000</v>
      </c>
      <c r="G6" s="33">
        <v>6540</v>
      </c>
      <c r="H6" s="33">
        <v>9250</v>
      </c>
    </row>
    <row r="7" spans="2:8" x14ac:dyDescent="0.3">
      <c r="B7" s="3" t="s">
        <v>18</v>
      </c>
      <c r="C7" s="2" t="s">
        <v>24</v>
      </c>
      <c r="D7" s="2" t="s">
        <v>9</v>
      </c>
      <c r="E7" s="22">
        <v>44571</v>
      </c>
      <c r="F7" s="30">
        <v>81500</v>
      </c>
      <c r="G7" s="33">
        <v>115000</v>
      </c>
      <c r="H7" s="33">
        <v>185000</v>
      </c>
    </row>
    <row r="8" spans="2:8" x14ac:dyDescent="0.3">
      <c r="B8" s="3" t="s">
        <v>17</v>
      </c>
      <c r="C8" s="2" t="s">
        <v>28</v>
      </c>
      <c r="D8" s="2" t="s">
        <v>11</v>
      </c>
      <c r="E8" s="22">
        <v>44237</v>
      </c>
      <c r="F8" s="30">
        <v>52000</v>
      </c>
      <c r="G8" s="33">
        <v>7500</v>
      </c>
      <c r="H8" s="33">
        <v>7300</v>
      </c>
    </row>
    <row r="9" spans="2:8" x14ac:dyDescent="0.3">
      <c r="B9" s="3" t="s">
        <v>16</v>
      </c>
      <c r="C9" s="2" t="s">
        <v>12</v>
      </c>
      <c r="D9" s="2" t="s">
        <v>11</v>
      </c>
      <c r="E9" s="22">
        <v>44844</v>
      </c>
      <c r="F9" s="30">
        <v>25000</v>
      </c>
      <c r="G9" s="33">
        <v>2600</v>
      </c>
      <c r="H9" s="33">
        <v>2700</v>
      </c>
    </row>
    <row r="10" spans="2:8" x14ac:dyDescent="0.3">
      <c r="B10" s="35" t="s">
        <v>15</v>
      </c>
      <c r="C10" s="36" t="s">
        <v>26</v>
      </c>
      <c r="D10" s="36" t="s">
        <v>10</v>
      </c>
      <c r="E10" s="37">
        <v>44265</v>
      </c>
      <c r="F10" s="38">
        <v>37000</v>
      </c>
      <c r="G10" s="39">
        <v>9960</v>
      </c>
      <c r="H10" s="39">
        <v>11200</v>
      </c>
    </row>
    <row r="11" spans="2:8" x14ac:dyDescent="0.3">
      <c r="B11" s="55" t="s">
        <v>43</v>
      </c>
      <c r="C11" s="55"/>
      <c r="D11" s="55"/>
      <c r="E11" s="55"/>
      <c r="F11" s="55"/>
      <c r="G11" s="55"/>
      <c r="H11" s="44">
        <f>AVERAGE(G3:G10)</f>
        <v>30000</v>
      </c>
    </row>
    <row r="13" spans="2:8" ht="14.25" thickBot="1" x14ac:dyDescent="0.35"/>
    <row r="14" spans="2:8" x14ac:dyDescent="0.3">
      <c r="B14" s="8" t="s">
        <v>4</v>
      </c>
      <c r="C14" s="9" t="s">
        <v>6</v>
      </c>
    </row>
    <row r="15" spans="2:8" x14ac:dyDescent="0.3">
      <c r="B15" s="1" t="s">
        <v>35</v>
      </c>
      <c r="C15" s="1" t="s">
        <v>36</v>
      </c>
    </row>
    <row r="17" spans="2:5" ht="14.25" thickBot="1" x14ac:dyDescent="0.35"/>
    <row r="18" spans="2:5" ht="27" x14ac:dyDescent="0.3">
      <c r="B18" s="8" t="s">
        <v>3</v>
      </c>
      <c r="C18" s="9" t="s">
        <v>5</v>
      </c>
      <c r="D18" s="9" t="s">
        <v>6</v>
      </c>
      <c r="E18" s="9" t="s">
        <v>30</v>
      </c>
    </row>
    <row r="19" spans="2:5" x14ac:dyDescent="0.3">
      <c r="B19" s="2" t="s">
        <v>25</v>
      </c>
      <c r="C19" s="22">
        <v>45026</v>
      </c>
      <c r="D19" s="30">
        <v>49000</v>
      </c>
      <c r="E19" s="33">
        <v>9250</v>
      </c>
    </row>
    <row r="20" spans="2:5" x14ac:dyDescent="0.3">
      <c r="B20" s="2" t="s">
        <v>12</v>
      </c>
      <c r="C20" s="22">
        <v>44844</v>
      </c>
      <c r="D20" s="30">
        <v>25000</v>
      </c>
      <c r="E20" s="33">
        <v>2700</v>
      </c>
    </row>
    <row r="21" spans="2:5" x14ac:dyDescent="0.3">
      <c r="B21" s="2" t="s">
        <v>26</v>
      </c>
      <c r="C21" s="22">
        <v>44265</v>
      </c>
      <c r="D21" s="30">
        <v>37000</v>
      </c>
      <c r="E21" s="33">
        <v>11200</v>
      </c>
    </row>
  </sheetData>
  <mergeCells count="1">
    <mergeCell ref="B11:G11"/>
  </mergeCells>
  <phoneticPr fontId="2" type="noConversion"/>
  <conditionalFormatting sqref="B3:H10">
    <cfRule type="expression" dxfId="1" priority="2">
      <formula>$F3&gt;=50000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B1:H18"/>
  <sheetViews>
    <sheetView showOutlineSymbols="0" workbookViewId="0">
      <selection activeCell="L23" sqref="L23"/>
    </sheetView>
  </sheetViews>
  <sheetFormatPr defaultColWidth="8.75" defaultRowHeight="13.5" outlineLevelRow="3" x14ac:dyDescent="0.3"/>
  <cols>
    <col min="1" max="1" width="1.625" style="1" customWidth="1"/>
    <col min="2" max="2" width="11.25" style="1" customWidth="1"/>
    <col min="3" max="3" width="12.5" style="1" customWidth="1"/>
    <col min="4" max="4" width="15.875" style="1" bestFit="1" customWidth="1"/>
    <col min="5" max="5" width="13.625" style="1" customWidth="1"/>
    <col min="6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7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9" t="s">
        <v>31</v>
      </c>
      <c r="H2" s="9" t="s">
        <v>30</v>
      </c>
    </row>
    <row r="3" spans="2:8" outlineLevel="3" x14ac:dyDescent="0.3">
      <c r="B3" s="10" t="s">
        <v>14</v>
      </c>
      <c r="C3" s="11" t="s">
        <v>27</v>
      </c>
      <c r="D3" s="11" t="s">
        <v>10</v>
      </c>
      <c r="E3" s="21">
        <v>45056</v>
      </c>
      <c r="F3" s="29">
        <v>53000</v>
      </c>
      <c r="G3" s="32">
        <v>29800</v>
      </c>
      <c r="H3" s="32">
        <v>31200</v>
      </c>
    </row>
    <row r="4" spans="2:8" outlineLevel="3" x14ac:dyDescent="0.3">
      <c r="B4" s="3" t="s">
        <v>19</v>
      </c>
      <c r="C4" s="2" t="s">
        <v>25</v>
      </c>
      <c r="D4" s="2" t="s">
        <v>10</v>
      </c>
      <c r="E4" s="22">
        <v>45026</v>
      </c>
      <c r="F4" s="30">
        <v>49000</v>
      </c>
      <c r="G4" s="33">
        <v>6540</v>
      </c>
      <c r="H4" s="33">
        <v>9250</v>
      </c>
    </row>
    <row r="5" spans="2:8" outlineLevel="3" x14ac:dyDescent="0.3">
      <c r="B5" s="3" t="s">
        <v>15</v>
      </c>
      <c r="C5" s="2" t="s">
        <v>26</v>
      </c>
      <c r="D5" s="2" t="s">
        <v>10</v>
      </c>
      <c r="E5" s="22">
        <v>44265</v>
      </c>
      <c r="F5" s="30">
        <v>37000</v>
      </c>
      <c r="G5" s="33">
        <v>9960</v>
      </c>
      <c r="H5" s="33">
        <v>11200</v>
      </c>
    </row>
    <row r="6" spans="2:8" outlineLevel="2" x14ac:dyDescent="0.3">
      <c r="B6" s="3"/>
      <c r="C6" s="2"/>
      <c r="D6" s="20" t="s">
        <v>40</v>
      </c>
      <c r="E6" s="22"/>
      <c r="F6" s="30"/>
      <c r="G6" s="33"/>
      <c r="H6" s="33">
        <f>SUBTOTAL(1,H3:H5)</f>
        <v>17216.666666666668</v>
      </c>
    </row>
    <row r="7" spans="2:8" outlineLevel="1" x14ac:dyDescent="0.3">
      <c r="B7" s="3"/>
      <c r="C7" s="2">
        <f>SUBTOTAL(3,C3:C5)</f>
        <v>3</v>
      </c>
      <c r="D7" s="20" t="s">
        <v>37</v>
      </c>
      <c r="E7" s="22"/>
      <c r="F7" s="30"/>
      <c r="G7" s="33"/>
      <c r="H7" s="33"/>
    </row>
    <row r="8" spans="2:8" outlineLevel="3" x14ac:dyDescent="0.3">
      <c r="B8" s="3" t="s">
        <v>17</v>
      </c>
      <c r="C8" s="2" t="s">
        <v>28</v>
      </c>
      <c r="D8" s="2" t="s">
        <v>11</v>
      </c>
      <c r="E8" s="22">
        <v>44237</v>
      </c>
      <c r="F8" s="30">
        <v>52000</v>
      </c>
      <c r="G8" s="33">
        <v>7500</v>
      </c>
      <c r="H8" s="33">
        <v>7300</v>
      </c>
    </row>
    <row r="9" spans="2:8" outlineLevel="3" x14ac:dyDescent="0.3">
      <c r="B9" s="3" t="s">
        <v>16</v>
      </c>
      <c r="C9" s="2" t="s">
        <v>12</v>
      </c>
      <c r="D9" s="2" t="s">
        <v>11</v>
      </c>
      <c r="E9" s="22">
        <v>44844</v>
      </c>
      <c r="F9" s="30">
        <v>25000</v>
      </c>
      <c r="G9" s="33">
        <v>2600</v>
      </c>
      <c r="H9" s="33">
        <v>2700</v>
      </c>
    </row>
    <row r="10" spans="2:8" outlineLevel="2" x14ac:dyDescent="0.3">
      <c r="B10" s="3"/>
      <c r="C10" s="2"/>
      <c r="D10" s="20" t="s">
        <v>41</v>
      </c>
      <c r="E10" s="22"/>
      <c r="F10" s="30"/>
      <c r="G10" s="33"/>
      <c r="H10" s="33">
        <f>SUBTOTAL(1,H8:H9)</f>
        <v>5000</v>
      </c>
    </row>
    <row r="11" spans="2:8" outlineLevel="1" x14ac:dyDescent="0.3">
      <c r="B11" s="3"/>
      <c r="C11" s="2">
        <f>SUBTOTAL(3,C8:C9)</f>
        <v>2</v>
      </c>
      <c r="D11" s="20" t="s">
        <v>38</v>
      </c>
      <c r="E11" s="22"/>
      <c r="F11" s="30"/>
      <c r="G11" s="33"/>
      <c r="H11" s="33"/>
    </row>
    <row r="12" spans="2:8" outlineLevel="3" x14ac:dyDescent="0.3">
      <c r="B12" s="3" t="s">
        <v>13</v>
      </c>
      <c r="C12" s="2" t="s">
        <v>22</v>
      </c>
      <c r="D12" s="2" t="s">
        <v>9</v>
      </c>
      <c r="E12" s="22">
        <v>44326</v>
      </c>
      <c r="F12" s="30">
        <v>45000</v>
      </c>
      <c r="G12" s="33">
        <v>29850</v>
      </c>
      <c r="H12" s="33">
        <v>34000</v>
      </c>
    </row>
    <row r="13" spans="2:8" outlineLevel="3" x14ac:dyDescent="0.3">
      <c r="B13" s="3" t="s">
        <v>20</v>
      </c>
      <c r="C13" s="2" t="s">
        <v>23</v>
      </c>
      <c r="D13" s="2" t="s">
        <v>9</v>
      </c>
      <c r="E13" s="22">
        <v>44602</v>
      </c>
      <c r="F13" s="30">
        <v>43000</v>
      </c>
      <c r="G13" s="33">
        <v>37890</v>
      </c>
      <c r="H13" s="33">
        <v>114500</v>
      </c>
    </row>
    <row r="14" spans="2:8" ht="14.25" outlineLevel="3" thickBot="1" x14ac:dyDescent="0.35">
      <c r="B14" s="12" t="s">
        <v>18</v>
      </c>
      <c r="C14" s="5" t="s">
        <v>24</v>
      </c>
      <c r="D14" s="5" t="s">
        <v>9</v>
      </c>
      <c r="E14" s="23">
        <v>44571</v>
      </c>
      <c r="F14" s="31">
        <v>81500</v>
      </c>
      <c r="G14" s="34">
        <v>115000</v>
      </c>
      <c r="H14" s="34">
        <v>185000</v>
      </c>
    </row>
    <row r="15" spans="2:8" outlineLevel="2" x14ac:dyDescent="0.3">
      <c r="B15" s="40"/>
      <c r="C15" s="40"/>
      <c r="D15" s="43" t="s">
        <v>42</v>
      </c>
      <c r="E15" s="24"/>
      <c r="F15" s="41"/>
      <c r="G15" s="42"/>
      <c r="H15" s="42">
        <f>SUBTOTAL(1,H12:H14)</f>
        <v>111166.66666666667</v>
      </c>
    </row>
    <row r="16" spans="2:8" outlineLevel="1" x14ac:dyDescent="0.3">
      <c r="B16" s="40"/>
      <c r="C16" s="40">
        <f>SUBTOTAL(3,C12:C14)</f>
        <v>3</v>
      </c>
      <c r="D16" s="43" t="s">
        <v>39</v>
      </c>
      <c r="E16" s="24"/>
      <c r="F16" s="41"/>
      <c r="G16" s="42"/>
      <c r="H16" s="42"/>
    </row>
    <row r="17" spans="2:8" x14ac:dyDescent="0.3">
      <c r="B17" s="40"/>
      <c r="C17" s="40"/>
      <c r="D17" s="43" t="s">
        <v>1</v>
      </c>
      <c r="E17" s="24"/>
      <c r="F17" s="41"/>
      <c r="G17" s="42"/>
      <c r="H17" s="42">
        <f>SUBTOTAL(1,H3:H14)</f>
        <v>49393.75</v>
      </c>
    </row>
    <row r="18" spans="2:8" x14ac:dyDescent="0.3">
      <c r="B18" s="40"/>
      <c r="C18" s="40">
        <f>SUBTOTAL(3,C3:C14)</f>
        <v>8</v>
      </c>
      <c r="D18" s="43" t="s">
        <v>0</v>
      </c>
      <c r="E18" s="24"/>
      <c r="F18" s="41"/>
      <c r="G18" s="42"/>
      <c r="H18" s="42"/>
    </row>
  </sheetData>
  <sortState ref="B3:H14">
    <sortCondition descending="1" ref="D3:D14"/>
  </sortState>
  <phoneticPr fontId="2" type="noConversion"/>
  <conditionalFormatting sqref="B3:H18">
    <cfRule type="expression" dxfId="0" priority="1">
      <formula>$F3&gt;=50000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제1작업!분류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2025-01-13T06:03:14Z</dcterms:modified>
</cp:coreProperties>
</file>