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3. 유가희 회사\01. 자격검정센터\2024_자검\01. 출제\01. 출제\17. ITQ_12월_정기\10. 기출공지\112_엑셀\"/>
    </mc:Choice>
  </mc:AlternateContent>
  <bookViews>
    <workbookView xWindow="-120" yWindow="-120" windowWidth="29040" windowHeight="15720"/>
  </bookViews>
  <sheets>
    <sheet name="제1작업" sheetId="1" r:id="rId1"/>
    <sheet name="제2작업" sheetId="2" r:id="rId2"/>
    <sheet name="제3작업" sheetId="3" r:id="rId3"/>
    <sheet name="제4작업" sheetId="12" r:id="rId4"/>
  </sheets>
  <definedNames>
    <definedName name="_xlnm._FilterDatabase" localSheetId="1" hidden="1">제2작업!$B$2:$H$10</definedName>
    <definedName name="사원수">제1작업!$H$5:$H$12</definedName>
  </definedNames>
  <calcPr calcId="191029"/>
  <pivotCaches>
    <pivotCache cacheId="1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3" i="1" l="1"/>
  <c r="E13" i="1"/>
  <c r="J7" i="1"/>
  <c r="J9" i="1"/>
  <c r="J5" i="1"/>
  <c r="J12" i="1"/>
  <c r="J6" i="1"/>
  <c r="J10" i="1"/>
  <c r="J8" i="1"/>
  <c r="J11" i="1"/>
  <c r="E14" i="1"/>
  <c r="J14" i="1"/>
  <c r="I7" i="1"/>
  <c r="I9" i="1"/>
  <c r="I5" i="1"/>
  <c r="I12" i="1"/>
  <c r="I6" i="1"/>
  <c r="I10" i="1"/>
  <c r="I8" i="1"/>
  <c r="I11" i="1"/>
</calcChain>
</file>

<file path=xl/sharedStrings.xml><?xml version="1.0" encoding="utf-8"?>
<sst xmlns="http://schemas.openxmlformats.org/spreadsheetml/2006/main" count="125" uniqueCount="52">
  <si>
    <t>총합계</t>
  </si>
  <si>
    <t>**</t>
  </si>
  <si>
    <t>관리코드</t>
  </si>
  <si>
    <t>업체명</t>
  </si>
  <si>
    <t>설립일</t>
  </si>
  <si>
    <t>주력업종</t>
  </si>
  <si>
    <t>매출액
(단위:만원)</t>
  </si>
  <si>
    <t>사원수</t>
  </si>
  <si>
    <t>업력</t>
  </si>
  <si>
    <t>서비스업</t>
  </si>
  <si>
    <t>최대 매출액(단위:만원)</t>
  </si>
  <si>
    <t>대표자</t>
    <phoneticPr fontId="2" type="noConversion"/>
  </si>
  <si>
    <t>매출
순위</t>
    <phoneticPr fontId="2" type="noConversion"/>
  </si>
  <si>
    <t>김의진</t>
    <phoneticPr fontId="2" type="noConversion"/>
  </si>
  <si>
    <t>한은지</t>
    <phoneticPr fontId="2" type="noConversion"/>
  </si>
  <si>
    <t>정동수</t>
    <phoneticPr fontId="2" type="noConversion"/>
  </si>
  <si>
    <t>최현정</t>
    <phoneticPr fontId="2" type="noConversion"/>
  </si>
  <si>
    <t>오은희</t>
    <phoneticPr fontId="2" type="noConversion"/>
  </si>
  <si>
    <t>김정아</t>
    <phoneticPr fontId="2" type="noConversion"/>
  </si>
  <si>
    <t>정지훈</t>
    <phoneticPr fontId="2" type="noConversion"/>
  </si>
  <si>
    <t>채운성</t>
    <phoneticPr fontId="2" type="noConversion"/>
  </si>
  <si>
    <t>N2951</t>
    <phoneticPr fontId="2" type="noConversion"/>
  </si>
  <si>
    <t>H1395</t>
    <phoneticPr fontId="2" type="noConversion"/>
  </si>
  <si>
    <t>E1901</t>
    <phoneticPr fontId="2" type="noConversion"/>
  </si>
  <si>
    <t>C1427</t>
    <phoneticPr fontId="2" type="noConversion"/>
  </si>
  <si>
    <t>R4558</t>
    <phoneticPr fontId="2" type="noConversion"/>
  </si>
  <si>
    <t>C3778</t>
    <phoneticPr fontId="2" type="noConversion"/>
  </si>
  <si>
    <t>C8153</t>
    <phoneticPr fontId="2" type="noConversion"/>
  </si>
  <si>
    <t>N4757</t>
    <phoneticPr fontId="2" type="noConversion"/>
  </si>
  <si>
    <t>캐롯</t>
    <phoneticPr fontId="2" type="noConversion"/>
  </si>
  <si>
    <t>은아테크</t>
    <phoneticPr fontId="2" type="noConversion"/>
  </si>
  <si>
    <t>관리코드</t>
    <phoneticPr fontId="2" type="noConversion"/>
  </si>
  <si>
    <t>서비스업 매출액(단위:만원) 평균</t>
    <phoneticPr fontId="2" type="noConversion"/>
  </si>
  <si>
    <t>건축설계</t>
  </si>
  <si>
    <t>건축설계</t>
    <phoneticPr fontId="2" type="noConversion"/>
  </si>
  <si>
    <t>소방</t>
  </si>
  <si>
    <t>소방</t>
    <phoneticPr fontId="2" type="noConversion"/>
  </si>
  <si>
    <t>태현방재</t>
    <phoneticPr fontId="2" type="noConversion"/>
  </si>
  <si>
    <t>윤솔루션</t>
    <phoneticPr fontId="2" type="noConversion"/>
  </si>
  <si>
    <t>서정이앤지</t>
    <phoneticPr fontId="2" type="noConversion"/>
  </si>
  <si>
    <t>알리이엔씨</t>
    <phoneticPr fontId="2" type="noConversion"/>
  </si>
  <si>
    <t>새론라이트</t>
    <phoneticPr fontId="2" type="noConversion"/>
  </si>
  <si>
    <t>아폴론디자인</t>
    <phoneticPr fontId="2" type="noConversion"/>
  </si>
  <si>
    <t>서비스업</t>
    <phoneticPr fontId="2" type="noConversion"/>
  </si>
  <si>
    <t>E1901</t>
  </si>
  <si>
    <t>건축설계 사원수 합계</t>
    <phoneticPr fontId="2" type="noConversion"/>
  </si>
  <si>
    <t>&gt;=2000000</t>
    <phoneticPr fontId="2" type="noConversion"/>
  </si>
  <si>
    <t>개수 : 업체명</t>
  </si>
  <si>
    <t>31-80</t>
  </si>
  <si>
    <t>81-130</t>
  </si>
  <si>
    <t>131-180</t>
  </si>
  <si>
    <t>평균 : 매출액(단위:만원)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</si>
</sst>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7" formatCode="#,##0&quot;명&quot;"/>
  </numFmts>
  <fonts count="4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4" fontId="3" fillId="0" borderId="3" xfId="0" applyNumberFormat="1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14" fontId="3" fillId="0" borderId="10" xfId="0" applyNumberFormat="1" applyFont="1" applyBorder="1" applyAlignment="1">
      <alignment horizontal="center" vertical="center"/>
    </xf>
    <xf numFmtId="0" fontId="0" fillId="0" borderId="0" xfId="0" pivotButton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/>
    </xf>
    <xf numFmtId="49" fontId="3" fillId="0" borderId="1" xfId="1" applyNumberFormat="1" applyFont="1" applyBorder="1" applyAlignment="1">
      <alignment horizontal="center" vertical="center"/>
    </xf>
    <xf numFmtId="49" fontId="3" fillId="0" borderId="10" xfId="1" applyNumberFormat="1" applyFont="1" applyBorder="1" applyAlignment="1">
      <alignment horizontal="center" vertical="center"/>
    </xf>
    <xf numFmtId="0" fontId="3" fillId="0" borderId="4" xfId="1" quotePrefix="1" applyNumberFormat="1" applyFont="1" applyBorder="1" applyAlignment="1">
      <alignment horizontal="center" vertical="center"/>
    </xf>
    <xf numFmtId="0" fontId="3" fillId="0" borderId="6" xfId="1" quotePrefix="1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49" fontId="3" fillId="0" borderId="19" xfId="1" applyNumberFormat="1" applyFont="1" applyFill="1" applyBorder="1" applyAlignment="1">
      <alignment horizontal="center" vertical="center"/>
    </xf>
    <xf numFmtId="0" fontId="3" fillId="0" borderId="11" xfId="1" quotePrefix="1" applyNumberFormat="1" applyFont="1" applyBorder="1" applyAlignment="1">
      <alignment horizontal="center" vertical="center"/>
    </xf>
    <xf numFmtId="41" fontId="3" fillId="0" borderId="10" xfId="1" applyFont="1" applyBorder="1" applyAlignment="1">
      <alignment horizontal="right" vertical="center"/>
    </xf>
    <xf numFmtId="41" fontId="3" fillId="0" borderId="16" xfId="1" applyFont="1" applyBorder="1" applyAlignment="1">
      <alignment horizontal="right" vertical="center"/>
    </xf>
    <xf numFmtId="41" fontId="3" fillId="0" borderId="11" xfId="1" applyFont="1" applyBorder="1" applyAlignment="1">
      <alignment horizontal="right" vertical="center"/>
    </xf>
    <xf numFmtId="41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41" fontId="3" fillId="0" borderId="3" xfId="1" applyFont="1" applyBorder="1" applyAlignment="1">
      <alignment horizontal="center" vertical="center"/>
    </xf>
    <xf numFmtId="41" fontId="3" fillId="0" borderId="1" xfId="1" applyFont="1" applyBorder="1" applyAlignment="1">
      <alignment horizontal="center" vertical="center"/>
    </xf>
    <xf numFmtId="41" fontId="3" fillId="0" borderId="10" xfId="1" applyFont="1" applyBorder="1" applyAlignment="1">
      <alignment horizontal="center" vertical="center"/>
    </xf>
    <xf numFmtId="41" fontId="3" fillId="0" borderId="0" xfId="0" applyNumberFormat="1" applyFont="1">
      <alignment vertical="center"/>
    </xf>
    <xf numFmtId="41" fontId="3" fillId="0" borderId="3" xfId="1" applyFont="1" applyBorder="1" applyAlignment="1">
      <alignment horizontal="right" vertical="center"/>
    </xf>
    <xf numFmtId="177" fontId="3" fillId="0" borderId="3" xfId="1" applyNumberFormat="1" applyFont="1" applyBorder="1" applyAlignment="1">
      <alignment horizontal="right" vertical="center"/>
    </xf>
    <xf numFmtId="41" fontId="3" fillId="0" borderId="1" xfId="1" applyFont="1" applyBorder="1" applyAlignment="1">
      <alignment horizontal="right" vertical="center"/>
    </xf>
    <xf numFmtId="177" fontId="3" fillId="0" borderId="1" xfId="1" applyNumberFormat="1" applyFont="1" applyBorder="1" applyAlignment="1">
      <alignment horizontal="right" vertical="center"/>
    </xf>
    <xf numFmtId="177" fontId="3" fillId="0" borderId="10" xfId="1" applyNumberFormat="1" applyFont="1" applyBorder="1" applyAlignment="1">
      <alignment horizontal="right" vertical="center"/>
    </xf>
    <xf numFmtId="41" fontId="3" fillId="0" borderId="0" xfId="1" applyFont="1">
      <alignment vertical="center"/>
    </xf>
    <xf numFmtId="177" fontId="3" fillId="0" borderId="0" xfId="0" applyNumberFormat="1" applyFont="1">
      <alignment vertical="center"/>
    </xf>
    <xf numFmtId="0" fontId="3" fillId="0" borderId="24" xfId="0" applyFont="1" applyBorder="1" applyAlignment="1">
      <alignment horizontal="center" vertical="center"/>
    </xf>
    <xf numFmtId="41" fontId="3" fillId="0" borderId="26" xfId="1" applyFont="1" applyFill="1" applyBorder="1" applyAlignment="1">
      <alignment horizontal="right" vertical="center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41" fontId="3" fillId="0" borderId="28" xfId="1" applyFont="1" applyFill="1" applyBorder="1" applyAlignment="1">
      <alignment horizontal="right" vertical="center"/>
    </xf>
    <xf numFmtId="177" fontId="0" fillId="0" borderId="0" xfId="0" applyNumberFormat="1" applyAlignment="1">
      <alignment horizontal="left" vertical="center"/>
    </xf>
    <xf numFmtId="41" fontId="3" fillId="0" borderId="15" xfId="1" applyFont="1" applyBorder="1" applyAlignment="1">
      <alignment horizontal="right" vertical="center"/>
    </xf>
    <xf numFmtId="0" fontId="3" fillId="0" borderId="31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2">
    <cellStyle name="쉼표 [0]" xfId="1" builtinId="6"/>
    <cellStyle name="표준" xfId="0" builtinId="0"/>
  </cellStyles>
  <dxfs count="10">
    <dxf>
      <alignment horizontal="center"/>
    </dxf>
    <dxf>
      <numFmt numFmtId="33" formatCode="_-* #,##0_-;\-* #,##0_-;_-* &quot;-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color rgb="FF0070C0"/>
      </font>
    </dxf>
    <dxf>
      <font>
        <b/>
        <i val="0"/>
        <color rgb="FF0070C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r>
              <a:rPr lang="ko-KR" altLang="en-US" sz="2000" b="1"/>
              <a:t>소방 및 건축설계 회원사 현황</a:t>
            </a:r>
            <a:endParaRPr lang="ko-KR" sz="2000" b="1"/>
          </a:p>
        </c:rich>
      </c:tx>
      <c:layout/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제1작업!$H$4</c:f>
              <c:strCache>
                <c:ptCount val="1"/>
                <c:pt idx="0">
                  <c:v>사원수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제1작업!$C$6:$C$11</c:f>
              <c:strCache>
                <c:ptCount val="6"/>
                <c:pt idx="0">
                  <c:v>서정이앤지</c:v>
                </c:pt>
                <c:pt idx="1">
                  <c:v>새론라이트</c:v>
                </c:pt>
                <c:pt idx="2">
                  <c:v>태현방재</c:v>
                </c:pt>
                <c:pt idx="3">
                  <c:v>윤솔루션</c:v>
                </c:pt>
                <c:pt idx="4">
                  <c:v>알리이엔씨</c:v>
                </c:pt>
                <c:pt idx="5">
                  <c:v>아폴론디자인</c:v>
                </c:pt>
              </c:strCache>
            </c:strRef>
          </c:cat>
          <c:val>
            <c:numRef>
              <c:f>제1작업!$H$6:$H$11</c:f>
              <c:numCache>
                <c:formatCode>#,##0"명"</c:formatCode>
                <c:ptCount val="6"/>
                <c:pt idx="0">
                  <c:v>157</c:v>
                </c:pt>
                <c:pt idx="1">
                  <c:v>31</c:v>
                </c:pt>
                <c:pt idx="2">
                  <c:v>91</c:v>
                </c:pt>
                <c:pt idx="3">
                  <c:v>47</c:v>
                </c:pt>
                <c:pt idx="4">
                  <c:v>150</c:v>
                </c:pt>
                <c:pt idx="5">
                  <c:v>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71-4AC3-8AA4-EF45059C02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803254144"/>
        <c:axId val="803253728"/>
      </c:barChart>
      <c:lineChart>
        <c:grouping val="standard"/>
        <c:varyColors val="0"/>
        <c:ser>
          <c:idx val="0"/>
          <c:order val="0"/>
          <c:tx>
            <c:v>매출액(단위:만원)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diamond"/>
            <c:size val="10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dLbl>
              <c:idx val="0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F271-4AC3-8AA4-EF45059C023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굴림" panose="020B0600000101010101" pitchFamily="50" charset="-127"/>
                    <a:ea typeface="굴림" panose="020B0600000101010101" pitchFamily="50" charset="-127"/>
                    <a:cs typeface="+mn-cs"/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제1작업!$C$6:$C$11</c:f>
              <c:strCache>
                <c:ptCount val="6"/>
                <c:pt idx="0">
                  <c:v>서정이앤지</c:v>
                </c:pt>
                <c:pt idx="1">
                  <c:v>새론라이트</c:v>
                </c:pt>
                <c:pt idx="2">
                  <c:v>태현방재</c:v>
                </c:pt>
                <c:pt idx="3">
                  <c:v>윤솔루션</c:v>
                </c:pt>
                <c:pt idx="4">
                  <c:v>알리이엔씨</c:v>
                </c:pt>
                <c:pt idx="5">
                  <c:v>아폴론디자인</c:v>
                </c:pt>
              </c:strCache>
            </c:strRef>
          </c:cat>
          <c:val>
            <c:numRef>
              <c:f>제1작업!$G$6:$G$11</c:f>
              <c:numCache>
                <c:formatCode>_(* #,##0_);_(* \(#,##0\);_(* "-"_);_(@_)</c:formatCode>
                <c:ptCount val="6"/>
                <c:pt idx="0">
                  <c:v>2258000</c:v>
                </c:pt>
                <c:pt idx="1">
                  <c:v>750000</c:v>
                </c:pt>
                <c:pt idx="2">
                  <c:v>1146000</c:v>
                </c:pt>
                <c:pt idx="3">
                  <c:v>653000</c:v>
                </c:pt>
                <c:pt idx="4">
                  <c:v>1589000</c:v>
                </c:pt>
                <c:pt idx="5">
                  <c:v>856500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271-4AC3-8AA4-EF45059C02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1792144"/>
        <c:axId val="501791728"/>
      </c:lineChart>
      <c:catAx>
        <c:axId val="803254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803253728"/>
        <c:crosses val="autoZero"/>
        <c:auto val="1"/>
        <c:lblAlgn val="ctr"/>
        <c:lblOffset val="100"/>
        <c:noMultiLvlLbl val="0"/>
      </c:catAx>
      <c:valAx>
        <c:axId val="803253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prstDash val="dash"/>
              <a:round/>
            </a:ln>
            <a:effectLst/>
          </c:spPr>
        </c:majorGridlines>
        <c:numFmt formatCode="#,##0&quot;명&quot;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803254144"/>
        <c:crosses val="autoZero"/>
        <c:crossBetween val="between"/>
      </c:valAx>
      <c:valAx>
        <c:axId val="501791728"/>
        <c:scaling>
          <c:orientation val="minMax"/>
        </c:scaling>
        <c:delete val="0"/>
        <c:axPos val="r"/>
        <c:numFmt formatCode="_(* #,##0_);_(* \(#,##0\);_(* &quot;-&quot;_);_(@_)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501792144"/>
        <c:crosses val="max"/>
        <c:crossBetween val="between"/>
        <c:majorUnit val="700000"/>
      </c:valAx>
      <c:catAx>
        <c:axId val="50179214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501791728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blipFill>
      <a:blip xmlns:r="http://schemas.openxmlformats.org/officeDocument/2006/relationships" r:embed="rId3"/>
      <a:tile tx="0" ty="0" sx="100000" sy="100000" flip="none" algn="tl"/>
    </a:blip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chemeClr val="tx1"/>
          </a:solidFill>
          <a:latin typeface="굴림" panose="020B0600000101010101" pitchFamily="50" charset="-127"/>
          <a:ea typeface="굴림" panose="020B0600000101010101" pitchFamily="50" charset="-127"/>
        </a:defRPr>
      </a:pPr>
      <a:endParaRPr lang="ko-KR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0</xdr:row>
      <xdr:rowOff>123825</xdr:rowOff>
    </xdr:from>
    <xdr:to>
      <xdr:col>6</xdr:col>
      <xdr:colOff>548640</xdr:colOff>
      <xdr:row>2</xdr:row>
      <xdr:rowOff>171450</xdr:rowOff>
    </xdr:to>
    <xdr:sp macro="" textlink="">
      <xdr:nvSpPr>
        <xdr:cNvPr id="4" name="사각형: 잘린 위쪽 모서리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69545" y="123825"/>
          <a:ext cx="4463415" cy="611505"/>
        </a:xfrm>
        <a:prstGeom prst="trapezoid">
          <a:avLst/>
        </a:prstGeom>
        <a:solidFill>
          <a:srgbClr val="FFFF00"/>
        </a:solidFill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ko-KR" altLang="en-US" sz="2400" b="1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취업정보 회원사 현황</a:t>
          </a:r>
        </a:p>
      </xdr:txBody>
    </xdr:sp>
    <xdr:clientData/>
  </xdr:twoCellAnchor>
  <xdr:twoCellAnchor>
    <xdr:from>
      <xdr:col>7</xdr:col>
      <xdr:colOff>0</xdr:colOff>
      <xdr:row>0</xdr:row>
      <xdr:rowOff>112395</xdr:rowOff>
    </xdr:from>
    <xdr:to>
      <xdr:col>10</xdr:col>
      <xdr:colOff>0</xdr:colOff>
      <xdr:row>2</xdr:row>
      <xdr:rowOff>198120</xdr:rowOff>
    </xdr:to>
    <xdr:pic>
      <xdr:nvPicPr>
        <xdr:cNvPr id="6" name="그림 5">
          <a:extLst>
            <a:ext uri="{FF2B5EF4-FFF2-40B4-BE49-F238E27FC236}">
              <a16:creationId xmlns:a16="http://schemas.microsoft.com/office/drawing/2014/main" id="{5E6C5E14-ACEA-4763-AE7F-3AD6F59061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05400" y="112395"/>
          <a:ext cx="2628900" cy="649605"/>
        </a:xfrm>
        <a:prstGeom prst="rect">
          <a:avLst/>
        </a:prstGeom>
        <a:solidFill>
          <a:sysClr val="window" lastClr="FFFFFF"/>
        </a:solidFill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48375"/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82A18A55-76D0-4943-9D33-8678DACC7AEC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0.30312</cdr:x>
      <cdr:y>0.16262</cdr:y>
    </cdr:from>
    <cdr:to>
      <cdr:x>0.4307</cdr:x>
      <cdr:y>0.23415</cdr:y>
    </cdr:to>
    <cdr:sp macro="" textlink="">
      <cdr:nvSpPr>
        <cdr:cNvPr id="2" name="말풍선: 모서리가 둥근 사각형 1">
          <a:extLst xmlns:a="http://schemas.openxmlformats.org/drawingml/2006/main">
            <a:ext uri="{FF2B5EF4-FFF2-40B4-BE49-F238E27FC236}">
              <a16:creationId xmlns:a16="http://schemas.microsoft.com/office/drawing/2014/main" id="{8AAC4F62-2EFA-49D7-8C16-1F2B194C1AE3}"/>
            </a:ext>
          </a:extLst>
        </cdr:cNvPr>
        <cdr:cNvSpPr/>
      </cdr:nvSpPr>
      <cdr:spPr>
        <a:xfrm xmlns:a="http://schemas.openxmlformats.org/drawingml/2006/main">
          <a:off x="2818524" y="987972"/>
          <a:ext cx="1186363" cy="434594"/>
        </a:xfrm>
        <a:prstGeom xmlns:a="http://schemas.openxmlformats.org/drawingml/2006/main" prst="wedgeRoundRectCallout">
          <a:avLst>
            <a:gd name="adj1" fmla="val -99461"/>
            <a:gd name="adj2" fmla="val 66357"/>
            <a:gd name="adj3" fmla="val 16667"/>
          </a:avLst>
        </a:prstGeom>
        <a:solidFill xmlns:a="http://schemas.openxmlformats.org/drawingml/2006/main">
          <a:schemeClr val="bg1"/>
        </a:solidFill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ko-KR" altLang="en-US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최대 매출액</a:t>
          </a:r>
          <a:endParaRPr lang="ko-KR">
            <a:solidFill>
              <a:schemeClr val="tx1"/>
            </a:solidFill>
            <a:latin typeface="굴림" panose="020B0600000101010101" pitchFamily="50" charset="-127"/>
            <a:ea typeface="굴림" panose="020B0600000101010101" pitchFamily="50" charset="-127"/>
          </a:endParaRPr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ser" refreshedDate="45603.547311342591" createdVersion="7" refreshedVersion="7" minRefreshableVersion="3" recordCount="8">
  <cacheSource type="worksheet">
    <worksheetSource ref="B4:H12" sheet="제1작업"/>
  </cacheSource>
  <cacheFields count="7">
    <cacheField name="관리코드" numFmtId="0">
      <sharedItems/>
    </cacheField>
    <cacheField name="업체명" numFmtId="0">
      <sharedItems/>
    </cacheField>
    <cacheField name="대표자" numFmtId="49">
      <sharedItems/>
    </cacheField>
    <cacheField name="주력업종" numFmtId="0">
      <sharedItems count="3">
        <s v="서비스업"/>
        <s v="소방"/>
        <s v="건축설계"/>
      </sharedItems>
    </cacheField>
    <cacheField name="설립일" numFmtId="14">
      <sharedItems containsSemiMixedTypes="0" containsNonDate="0" containsDate="1" containsString="0" minDate="2012-05-22T00:00:00" maxDate="2019-04-09T00:00:00" count="8">
        <d v="2014-06-29T00:00:00"/>
        <d v="2019-04-08T00:00:00"/>
        <d v="2015-10-11T00:00:00"/>
        <d v="2017-10-15T00:00:00"/>
        <d v="2018-04-05T00:00:00"/>
        <d v="2013-05-02T00:00:00"/>
        <d v="2015-04-15T00:00:00"/>
        <d v="2012-05-22T00:00:00"/>
      </sharedItems>
      <fieldGroup base="4">
        <rangePr groupBy="years" startDate="2012-05-22T00:00:00" endDate="2019-04-09T00:00:00"/>
        <groupItems count="10">
          <s v="&lt;2012-05-22"/>
          <s v="2012년"/>
          <s v="2013년"/>
          <s v="2014년"/>
          <s v="2015년"/>
          <s v="2016년"/>
          <s v="2017년"/>
          <s v="2018년"/>
          <s v="2019년"/>
          <s v="&gt;2019-04-09"/>
        </groupItems>
      </fieldGroup>
    </cacheField>
    <cacheField name="매출액_x000a_(단위:만원)" numFmtId="41">
      <sharedItems containsSemiMixedTypes="0" containsString="0" containsNumber="1" containsInteger="1" minValue="653000" maxValue="2658000"/>
    </cacheField>
    <cacheField name="사원수" numFmtId="177">
      <sharedItems containsSemiMixedTypes="0" containsString="0" containsNumber="1" containsInteger="1" minValue="31" maxValue="157" count="8">
        <n v="132"/>
        <n v="157"/>
        <n v="31"/>
        <n v="91"/>
        <n v="47"/>
        <n v="150"/>
        <n v="62"/>
        <n v="120"/>
      </sharedItems>
      <fieldGroup base="6">
        <rangePr startNum="31" endNum="157" groupInterval="50"/>
        <groupItems count="5">
          <s v="&lt;31"/>
          <s v="31-80"/>
          <s v="81-130"/>
          <s v="131-180"/>
          <s v="&gt;181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">
  <r>
    <s v="E1901"/>
    <s v="캐롯"/>
    <s v="정동수"/>
    <x v="0"/>
    <x v="0"/>
    <n v="1356900"/>
    <x v="0"/>
  </r>
  <r>
    <s v="R4558"/>
    <s v="서정이앤지"/>
    <s v="오은희"/>
    <x v="1"/>
    <x v="1"/>
    <n v="2258000"/>
    <x v="1"/>
  </r>
  <r>
    <s v="N2951"/>
    <s v="새론라이트"/>
    <s v="김의진"/>
    <x v="2"/>
    <x v="2"/>
    <n v="750000"/>
    <x v="2"/>
  </r>
  <r>
    <s v="C8153"/>
    <s v="태현방재"/>
    <s v="정지훈"/>
    <x v="1"/>
    <x v="3"/>
    <n v="1146000"/>
    <x v="3"/>
  </r>
  <r>
    <s v="H1395"/>
    <s v="윤솔루션"/>
    <s v="한은지"/>
    <x v="1"/>
    <x v="4"/>
    <n v="653000"/>
    <x v="4"/>
  </r>
  <r>
    <s v="C3778"/>
    <s v="알리이엔씨"/>
    <s v="김정아"/>
    <x v="2"/>
    <x v="5"/>
    <n v="1589000"/>
    <x v="5"/>
  </r>
  <r>
    <s v="N4757"/>
    <s v="아폴론디자인"/>
    <s v="채운성"/>
    <x v="2"/>
    <x v="6"/>
    <n v="856500"/>
    <x v="6"/>
  </r>
  <r>
    <s v="C1427"/>
    <s v="은아테크"/>
    <s v="최현정"/>
    <x v="0"/>
    <x v="7"/>
    <n v="2658000"/>
    <x v="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피벗 테이블1" cacheId="1" applyNumberFormats="0" applyBorderFormats="0" applyFontFormats="0" applyPatternFormats="0" applyAlignmentFormats="0" applyWidthHeightFormats="1" dataCaption="값" missingCaption="**" updatedVersion="7" minRefreshableVersion="3" useAutoFormatting="1" colGrandTotals="0" itemPrintTitles="1" mergeItem="1" createdVersion="7" indent="0" outline="1" outlineData="1" multipleFieldFilters="0" rowHeaderCaption="사원수" colHeaderCaption="주력업종">
  <location ref="B2:H8" firstHeaderRow="1" firstDataRow="3" firstDataCol="1"/>
  <pivotFields count="7">
    <pivotField showAll="0"/>
    <pivotField dataField="1" showAll="0"/>
    <pivotField showAll="0"/>
    <pivotField axis="axisCol" showAll="0" sortType="descending">
      <items count="4">
        <item x="1"/>
        <item x="0"/>
        <item x="2"/>
        <item t="default"/>
      </items>
    </pivotField>
    <pivotField numFmtId="14" showAll="0">
      <items count="11"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dataField="1" numFmtId="41" showAll="0"/>
    <pivotField axis="axisRow" numFmtId="177" showAll="0">
      <items count="6">
        <item x="0"/>
        <item x="1"/>
        <item x="2"/>
        <item x="3"/>
        <item x="4"/>
        <item t="default"/>
      </items>
    </pivotField>
  </pivotFields>
  <rowFields count="1">
    <field x="6"/>
  </rowFields>
  <rowItems count="4">
    <i>
      <x v="1"/>
    </i>
    <i>
      <x v="2"/>
    </i>
    <i>
      <x v="3"/>
    </i>
    <i t="grand">
      <x/>
    </i>
  </rowItems>
  <colFields count="2">
    <field x="3"/>
    <field x="-2"/>
  </colFields>
  <colItems count="6">
    <i>
      <x/>
      <x/>
    </i>
    <i r="1" i="1">
      <x v="1"/>
    </i>
    <i>
      <x v="1"/>
      <x/>
    </i>
    <i r="1" i="1">
      <x v="1"/>
    </i>
    <i>
      <x v="2"/>
      <x/>
    </i>
    <i r="1" i="1">
      <x v="1"/>
    </i>
  </colItems>
  <dataFields count="2">
    <dataField name="개수 : 업체명" fld="1" subtotal="count" baseField="0" baseItem="0"/>
    <dataField name="평균 : 매출액(단위:만원)" fld="5" subtotal="average" baseField="0" baseItem="0"/>
  </dataFields>
  <formats count="2">
    <format dxfId="1">
      <pivotArea outline="0" collapsedLevelsAreSubtotals="1" fieldPosition="0"/>
    </format>
    <format dxfId="0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id="1" name="표1" displayName="표1" ref="B18:E22" totalsRowShown="0" headerRowDxfId="7" tableBorderDxfId="6">
  <autoFilter ref="B18:E22"/>
  <tableColumns count="4">
    <tableColumn id="1" name="업체명" dataDxfId="5"/>
    <tableColumn id="2" name="대표자" dataDxfId="4" dataCellStyle="쉼표 [0]"/>
    <tableColumn id="3" name="주력업종" dataDxfId="3"/>
    <tableColumn id="4" name="매출액_x000a_(단위:만원)" dataDxfId="2" dataCellStyle="쉼표 [0]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0"/>
  <sheetViews>
    <sheetView showGridLines="0" tabSelected="1" zoomScaleNormal="100" workbookViewId="0">
      <selection activeCell="O21" sqref="O21"/>
    </sheetView>
  </sheetViews>
  <sheetFormatPr defaultColWidth="9" defaultRowHeight="13.5" x14ac:dyDescent="0.3"/>
  <cols>
    <col min="1" max="1" width="1.625" style="1" customWidth="1"/>
    <col min="2" max="2" width="10.25" style="1" customWidth="1"/>
    <col min="3" max="3" width="12.375" style="1" bestFit="1" customWidth="1"/>
    <col min="4" max="4" width="9.25" style="1" customWidth="1"/>
    <col min="5" max="5" width="12.875" style="1" customWidth="1"/>
    <col min="6" max="6" width="14.5" style="1" customWidth="1"/>
    <col min="7" max="7" width="13.375" style="1" customWidth="1"/>
    <col min="8" max="10" width="11.5" style="1" customWidth="1"/>
    <col min="11" max="11" width="9" style="1"/>
    <col min="12" max="12" width="15.375" style="1" bestFit="1" customWidth="1"/>
    <col min="13" max="16384" width="9" style="1"/>
  </cols>
  <sheetData>
    <row r="1" spans="2:12" ht="22.5" customHeight="1" x14ac:dyDescent="0.3"/>
    <row r="2" spans="2:12" ht="22.5" customHeight="1" x14ac:dyDescent="0.3"/>
    <row r="3" spans="2:12" ht="22.5" customHeight="1" thickBot="1" x14ac:dyDescent="0.35"/>
    <row r="4" spans="2:12" ht="27.75" thickBot="1" x14ac:dyDescent="0.35">
      <c r="B4" s="5" t="s">
        <v>2</v>
      </c>
      <c r="C4" s="7" t="s">
        <v>3</v>
      </c>
      <c r="D4" s="7" t="s">
        <v>11</v>
      </c>
      <c r="E4" s="6" t="s">
        <v>5</v>
      </c>
      <c r="F4" s="6" t="s">
        <v>4</v>
      </c>
      <c r="G4" s="7" t="s">
        <v>6</v>
      </c>
      <c r="H4" s="7" t="s">
        <v>7</v>
      </c>
      <c r="I4" s="7" t="s">
        <v>12</v>
      </c>
      <c r="J4" s="8" t="s">
        <v>8</v>
      </c>
    </row>
    <row r="5" spans="2:12" ht="19.149999999999999" customHeight="1" x14ac:dyDescent="0.3">
      <c r="B5" s="9" t="s">
        <v>23</v>
      </c>
      <c r="C5" s="21" t="s">
        <v>29</v>
      </c>
      <c r="D5" s="16" t="s">
        <v>15</v>
      </c>
      <c r="E5" s="21" t="s">
        <v>9</v>
      </c>
      <c r="F5" s="12">
        <v>41819</v>
      </c>
      <c r="G5" s="36">
        <v>1356900</v>
      </c>
      <c r="H5" s="37">
        <v>132</v>
      </c>
      <c r="I5" s="32" t="str">
        <f t="shared" ref="I5:I12" si="0">IF(_xlfn.RANK.EQ(G5,$G$5:$G$12)&lt;=3,_xlfn.RANK.EQ(G5,$G$5:$G$12),"")</f>
        <v/>
      </c>
      <c r="J5" s="19" t="str">
        <f t="shared" ref="J5:J12" si="1">2024-YEAR(F5)&amp;"년"</f>
        <v>10년</v>
      </c>
    </row>
    <row r="6" spans="2:12" ht="19.149999999999999" customHeight="1" x14ac:dyDescent="0.3">
      <c r="B6" s="2" t="s">
        <v>25</v>
      </c>
      <c r="C6" s="11" t="s">
        <v>39</v>
      </c>
      <c r="D6" s="17" t="s">
        <v>17</v>
      </c>
      <c r="E6" s="11" t="s">
        <v>36</v>
      </c>
      <c r="F6" s="13">
        <v>43563</v>
      </c>
      <c r="G6" s="38">
        <v>2258000</v>
      </c>
      <c r="H6" s="39">
        <v>157</v>
      </c>
      <c r="I6" s="33">
        <f t="shared" si="0"/>
        <v>2</v>
      </c>
      <c r="J6" s="20" t="str">
        <f t="shared" si="1"/>
        <v>5년</v>
      </c>
    </row>
    <row r="7" spans="2:12" ht="19.149999999999999" customHeight="1" x14ac:dyDescent="0.3">
      <c r="B7" s="2" t="s">
        <v>21</v>
      </c>
      <c r="C7" s="11" t="s">
        <v>41</v>
      </c>
      <c r="D7" s="17" t="s">
        <v>13</v>
      </c>
      <c r="E7" s="11" t="s">
        <v>34</v>
      </c>
      <c r="F7" s="13">
        <v>42288</v>
      </c>
      <c r="G7" s="38">
        <v>750000</v>
      </c>
      <c r="H7" s="39">
        <v>31</v>
      </c>
      <c r="I7" s="33" t="str">
        <f t="shared" si="0"/>
        <v/>
      </c>
      <c r="J7" s="20" t="str">
        <f t="shared" si="1"/>
        <v>9년</v>
      </c>
    </row>
    <row r="8" spans="2:12" ht="19.149999999999999" customHeight="1" x14ac:dyDescent="0.3">
      <c r="B8" s="2" t="s">
        <v>27</v>
      </c>
      <c r="C8" s="11" t="s">
        <v>37</v>
      </c>
      <c r="D8" s="17" t="s">
        <v>19</v>
      </c>
      <c r="E8" s="11" t="s">
        <v>36</v>
      </c>
      <c r="F8" s="13">
        <v>43023</v>
      </c>
      <c r="G8" s="38">
        <v>1146000</v>
      </c>
      <c r="H8" s="39">
        <v>91</v>
      </c>
      <c r="I8" s="33" t="str">
        <f t="shared" si="0"/>
        <v/>
      </c>
      <c r="J8" s="20" t="str">
        <f t="shared" si="1"/>
        <v>7년</v>
      </c>
      <c r="L8" s="41"/>
    </row>
    <row r="9" spans="2:12" ht="19.149999999999999" customHeight="1" x14ac:dyDescent="0.3">
      <c r="B9" s="2" t="s">
        <v>22</v>
      </c>
      <c r="C9" s="11" t="s">
        <v>38</v>
      </c>
      <c r="D9" s="17" t="s">
        <v>14</v>
      </c>
      <c r="E9" s="11" t="s">
        <v>36</v>
      </c>
      <c r="F9" s="13">
        <v>43195</v>
      </c>
      <c r="G9" s="38">
        <v>653000</v>
      </c>
      <c r="H9" s="39">
        <v>47</v>
      </c>
      <c r="I9" s="33" t="str">
        <f t="shared" si="0"/>
        <v/>
      </c>
      <c r="J9" s="20" t="str">
        <f t="shared" si="1"/>
        <v>6년</v>
      </c>
      <c r="L9" s="41"/>
    </row>
    <row r="10" spans="2:12" ht="19.149999999999999" customHeight="1" x14ac:dyDescent="0.3">
      <c r="B10" s="2" t="s">
        <v>26</v>
      </c>
      <c r="C10" s="11" t="s">
        <v>40</v>
      </c>
      <c r="D10" s="17" t="s">
        <v>18</v>
      </c>
      <c r="E10" s="11" t="s">
        <v>34</v>
      </c>
      <c r="F10" s="13">
        <v>41396</v>
      </c>
      <c r="G10" s="38">
        <v>1589000</v>
      </c>
      <c r="H10" s="39">
        <v>150</v>
      </c>
      <c r="I10" s="33">
        <f t="shared" si="0"/>
        <v>3</v>
      </c>
      <c r="J10" s="20" t="str">
        <f t="shared" si="1"/>
        <v>11년</v>
      </c>
      <c r="L10" s="41"/>
    </row>
    <row r="11" spans="2:12" ht="19.149999999999999" customHeight="1" x14ac:dyDescent="0.3">
      <c r="B11" s="2" t="s">
        <v>28</v>
      </c>
      <c r="C11" s="11" t="s">
        <v>42</v>
      </c>
      <c r="D11" s="17" t="s">
        <v>20</v>
      </c>
      <c r="E11" s="11" t="s">
        <v>34</v>
      </c>
      <c r="F11" s="13">
        <v>42109</v>
      </c>
      <c r="G11" s="38">
        <v>856500</v>
      </c>
      <c r="H11" s="39">
        <v>62</v>
      </c>
      <c r="I11" s="33" t="str">
        <f t="shared" si="0"/>
        <v/>
      </c>
      <c r="J11" s="20" t="str">
        <f t="shared" si="1"/>
        <v>9년</v>
      </c>
    </row>
    <row r="12" spans="2:12" ht="19.149999999999999" customHeight="1" thickBot="1" x14ac:dyDescent="0.35">
      <c r="B12" s="10" t="s">
        <v>24</v>
      </c>
      <c r="C12" s="3" t="s">
        <v>30</v>
      </c>
      <c r="D12" s="18" t="s">
        <v>16</v>
      </c>
      <c r="E12" s="3" t="s">
        <v>43</v>
      </c>
      <c r="F12" s="14">
        <v>41051</v>
      </c>
      <c r="G12" s="26">
        <v>2658000</v>
      </c>
      <c r="H12" s="40">
        <v>120</v>
      </c>
      <c r="I12" s="34">
        <f t="shared" si="0"/>
        <v>1</v>
      </c>
      <c r="J12" s="25" t="str">
        <f t="shared" si="1"/>
        <v>12년</v>
      </c>
    </row>
    <row r="13" spans="2:12" ht="19.149999999999999" customHeight="1" x14ac:dyDescent="0.3">
      <c r="B13" s="54" t="s">
        <v>32</v>
      </c>
      <c r="C13" s="55"/>
      <c r="D13" s="56"/>
      <c r="E13" s="53">
        <f>ROUND(DAVERAGE(B4:H12,6,E4:E5),-3)</f>
        <v>2007000</v>
      </c>
      <c r="F13" s="57"/>
      <c r="G13" s="59" t="s">
        <v>45</v>
      </c>
      <c r="H13" s="55"/>
      <c r="I13" s="56"/>
      <c r="J13" s="27">
        <f>SUMIF(E5:E12,"건축설계",사원수)</f>
        <v>243</v>
      </c>
    </row>
    <row r="14" spans="2:12" ht="19.149999999999999" customHeight="1" thickBot="1" x14ac:dyDescent="0.35">
      <c r="B14" s="60" t="s">
        <v>10</v>
      </c>
      <c r="C14" s="61"/>
      <c r="D14" s="62"/>
      <c r="E14" s="26">
        <f>MAX(G5:G12)</f>
        <v>2658000</v>
      </c>
      <c r="F14" s="58"/>
      <c r="G14" s="22" t="s">
        <v>31</v>
      </c>
      <c r="H14" s="3" t="s">
        <v>44</v>
      </c>
      <c r="I14" s="4" t="s">
        <v>7</v>
      </c>
      <c r="J14" s="28">
        <f>VLOOKUP(H14,B5:H12,7,0)</f>
        <v>132</v>
      </c>
    </row>
    <row r="18" spans="4:8" x14ac:dyDescent="0.3">
      <c r="D18" s="35"/>
    </row>
    <row r="19" spans="4:8" x14ac:dyDescent="0.3">
      <c r="H19" s="42"/>
    </row>
    <row r="20" spans="4:8" ht="31.5" customHeight="1" x14ac:dyDescent="0.3"/>
  </sheetData>
  <sortState ref="A6:J12">
    <sortCondition ref="A5:A12"/>
  </sortState>
  <mergeCells count="4">
    <mergeCell ref="B13:D13"/>
    <mergeCell ref="B14:D14"/>
    <mergeCell ref="G13:I13"/>
    <mergeCell ref="F13:F14"/>
  </mergeCells>
  <phoneticPr fontId="2" type="noConversion"/>
  <conditionalFormatting sqref="B5:J12">
    <cfRule type="expression" dxfId="9" priority="1">
      <formula>$G5&gt;=2000000</formula>
    </cfRule>
  </conditionalFormatting>
  <dataValidations disablePrompts="1" count="1">
    <dataValidation type="list" allowBlank="1" showInputMessage="1" showErrorMessage="1" sqref="H14">
      <formula1>$B$5:$B$12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2"/>
  <sheetViews>
    <sheetView showGridLines="0" zoomScaleNormal="100" workbookViewId="0">
      <selection activeCell="C20" sqref="C20"/>
    </sheetView>
  </sheetViews>
  <sheetFormatPr defaultColWidth="9" defaultRowHeight="13.5" x14ac:dyDescent="0.3"/>
  <cols>
    <col min="1" max="1" width="1.625" style="1" customWidth="1"/>
    <col min="2" max="2" width="10.25" style="1" customWidth="1"/>
    <col min="3" max="3" width="12.375" style="1" bestFit="1" customWidth="1"/>
    <col min="4" max="4" width="9.75" style="1" customWidth="1"/>
    <col min="5" max="5" width="12.875" style="1" customWidth="1"/>
    <col min="6" max="6" width="14.5" style="1" customWidth="1"/>
    <col min="7" max="7" width="13.375" style="1" customWidth="1"/>
    <col min="8" max="8" width="11.5" style="1" customWidth="1"/>
    <col min="9" max="16384" width="9" style="1"/>
  </cols>
  <sheetData>
    <row r="1" spans="2:8" ht="14.25" thickBot="1" x14ac:dyDescent="0.35"/>
    <row r="2" spans="2:8" ht="27.75" thickBot="1" x14ac:dyDescent="0.35">
      <c r="B2" s="5" t="s">
        <v>2</v>
      </c>
      <c r="C2" s="7" t="s">
        <v>3</v>
      </c>
      <c r="D2" s="7" t="s">
        <v>11</v>
      </c>
      <c r="E2" s="6" t="s">
        <v>5</v>
      </c>
      <c r="F2" s="6" t="s">
        <v>4</v>
      </c>
      <c r="G2" s="7" t="s">
        <v>6</v>
      </c>
      <c r="H2" s="7" t="s">
        <v>7</v>
      </c>
    </row>
    <row r="3" spans="2:8" x14ac:dyDescent="0.3">
      <c r="B3" s="9" t="s">
        <v>23</v>
      </c>
      <c r="C3" s="21" t="s">
        <v>29</v>
      </c>
      <c r="D3" s="16" t="s">
        <v>15</v>
      </c>
      <c r="E3" s="21" t="s">
        <v>9</v>
      </c>
      <c r="F3" s="12">
        <v>41819</v>
      </c>
      <c r="G3" s="36">
        <v>1356900</v>
      </c>
      <c r="H3" s="37">
        <v>132</v>
      </c>
    </row>
    <row r="4" spans="2:8" x14ac:dyDescent="0.3">
      <c r="B4" s="2" t="s">
        <v>25</v>
      </c>
      <c r="C4" s="11" t="s">
        <v>39</v>
      </c>
      <c r="D4" s="17" t="s">
        <v>17</v>
      </c>
      <c r="E4" s="11" t="s">
        <v>36</v>
      </c>
      <c r="F4" s="13">
        <v>43563</v>
      </c>
      <c r="G4" s="38">
        <v>2258000</v>
      </c>
      <c r="H4" s="39">
        <v>157</v>
      </c>
    </row>
    <row r="5" spans="2:8" x14ac:dyDescent="0.3">
      <c r="B5" s="2" t="s">
        <v>21</v>
      </c>
      <c r="C5" s="11" t="s">
        <v>41</v>
      </c>
      <c r="D5" s="17" t="s">
        <v>13</v>
      </c>
      <c r="E5" s="11" t="s">
        <v>34</v>
      </c>
      <c r="F5" s="13">
        <v>42288</v>
      </c>
      <c r="G5" s="38">
        <v>750000</v>
      </c>
      <c r="H5" s="39">
        <v>31</v>
      </c>
    </row>
    <row r="6" spans="2:8" x14ac:dyDescent="0.3">
      <c r="B6" s="2" t="s">
        <v>27</v>
      </c>
      <c r="C6" s="11" t="s">
        <v>37</v>
      </c>
      <c r="D6" s="17" t="s">
        <v>19</v>
      </c>
      <c r="E6" s="11" t="s">
        <v>36</v>
      </c>
      <c r="F6" s="13">
        <v>43023</v>
      </c>
      <c r="G6" s="38">
        <v>1146000</v>
      </c>
      <c r="H6" s="39">
        <v>91</v>
      </c>
    </row>
    <row r="7" spans="2:8" x14ac:dyDescent="0.3">
      <c r="B7" s="2" t="s">
        <v>22</v>
      </c>
      <c r="C7" s="11" t="s">
        <v>38</v>
      </c>
      <c r="D7" s="17" t="s">
        <v>14</v>
      </c>
      <c r="E7" s="11" t="s">
        <v>36</v>
      </c>
      <c r="F7" s="13">
        <v>43195</v>
      </c>
      <c r="G7" s="38">
        <v>653000</v>
      </c>
      <c r="H7" s="39">
        <v>47</v>
      </c>
    </row>
    <row r="8" spans="2:8" x14ac:dyDescent="0.3">
      <c r="B8" s="2" t="s">
        <v>26</v>
      </c>
      <c r="C8" s="11" t="s">
        <v>40</v>
      </c>
      <c r="D8" s="17" t="s">
        <v>18</v>
      </c>
      <c r="E8" s="11" t="s">
        <v>34</v>
      </c>
      <c r="F8" s="13">
        <v>41396</v>
      </c>
      <c r="G8" s="38">
        <v>1589000</v>
      </c>
      <c r="H8" s="39">
        <v>150</v>
      </c>
    </row>
    <row r="9" spans="2:8" x14ac:dyDescent="0.3">
      <c r="B9" s="2" t="s">
        <v>28</v>
      </c>
      <c r="C9" s="11" t="s">
        <v>42</v>
      </c>
      <c r="D9" s="17" t="s">
        <v>20</v>
      </c>
      <c r="E9" s="11" t="s">
        <v>34</v>
      </c>
      <c r="F9" s="13">
        <v>42109</v>
      </c>
      <c r="G9" s="38">
        <v>856500</v>
      </c>
      <c r="H9" s="39">
        <v>62</v>
      </c>
    </row>
    <row r="10" spans="2:8" ht="14.25" thickBot="1" x14ac:dyDescent="0.35">
      <c r="B10" s="10" t="s">
        <v>24</v>
      </c>
      <c r="C10" s="3" t="s">
        <v>30</v>
      </c>
      <c r="D10" s="18" t="s">
        <v>16</v>
      </c>
      <c r="E10" s="3" t="s">
        <v>43</v>
      </c>
      <c r="F10" s="14">
        <v>41051</v>
      </c>
      <c r="G10" s="26">
        <v>2658000</v>
      </c>
      <c r="H10" s="40">
        <v>120</v>
      </c>
    </row>
    <row r="13" spans="2:8" ht="14.25" thickBot="1" x14ac:dyDescent="0.35"/>
    <row r="14" spans="2:8" ht="27" x14ac:dyDescent="0.3">
      <c r="B14" s="6" t="s">
        <v>5</v>
      </c>
      <c r="C14" s="7" t="s">
        <v>6</v>
      </c>
    </row>
    <row r="15" spans="2:8" x14ac:dyDescent="0.3">
      <c r="B15" s="1" t="s">
        <v>36</v>
      </c>
    </row>
    <row r="16" spans="2:8" x14ac:dyDescent="0.3">
      <c r="C16" s="1" t="s">
        <v>46</v>
      </c>
    </row>
    <row r="18" spans="2:5" ht="27" x14ac:dyDescent="0.3">
      <c r="B18" s="45" t="s">
        <v>3</v>
      </c>
      <c r="C18" s="46" t="s">
        <v>11</v>
      </c>
      <c r="D18" s="47" t="s">
        <v>5</v>
      </c>
      <c r="E18" s="48" t="s">
        <v>6</v>
      </c>
    </row>
    <row r="19" spans="2:5" x14ac:dyDescent="0.3">
      <c r="B19" s="43" t="s">
        <v>39</v>
      </c>
      <c r="C19" s="23" t="s">
        <v>17</v>
      </c>
      <c r="D19" s="11" t="s">
        <v>36</v>
      </c>
      <c r="E19" s="44">
        <v>2258000</v>
      </c>
    </row>
    <row r="20" spans="2:5" x14ac:dyDescent="0.3">
      <c r="B20" s="43" t="s">
        <v>37</v>
      </c>
      <c r="C20" s="23" t="s">
        <v>19</v>
      </c>
      <c r="D20" s="11" t="s">
        <v>36</v>
      </c>
      <c r="E20" s="44">
        <v>1146000</v>
      </c>
    </row>
    <row r="21" spans="2:5" x14ac:dyDescent="0.3">
      <c r="B21" s="43" t="s">
        <v>38</v>
      </c>
      <c r="C21" s="23" t="s">
        <v>14</v>
      </c>
      <c r="D21" s="11" t="s">
        <v>36</v>
      </c>
      <c r="E21" s="44">
        <v>653000</v>
      </c>
    </row>
    <row r="22" spans="2:5" x14ac:dyDescent="0.3">
      <c r="B22" s="49" t="s">
        <v>30</v>
      </c>
      <c r="C22" s="24" t="s">
        <v>16</v>
      </c>
      <c r="D22" s="50" t="s">
        <v>43</v>
      </c>
      <c r="E22" s="51">
        <v>2658000</v>
      </c>
    </row>
  </sheetData>
  <phoneticPr fontId="2" type="noConversion"/>
  <conditionalFormatting sqref="B3:H10">
    <cfRule type="expression" dxfId="8" priority="1">
      <formula>$G3&gt;=2000000</formula>
    </cfRule>
  </conditionalFormatting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6"/>
  <sheetViews>
    <sheetView zoomScaleNormal="100" workbookViewId="0">
      <selection activeCell="J11" sqref="J11"/>
    </sheetView>
  </sheetViews>
  <sheetFormatPr defaultColWidth="9" defaultRowHeight="13.5" x14ac:dyDescent="0.3"/>
  <cols>
    <col min="1" max="1" width="1.625" style="1" customWidth="1"/>
    <col min="2" max="2" width="10.75" style="1" bestFit="1" customWidth="1"/>
    <col min="3" max="3" width="12.625" style="1" bestFit="1" customWidth="1"/>
    <col min="4" max="4" width="21.375" style="1" customWidth="1"/>
    <col min="5" max="5" width="12.25" style="1" bestFit="1" customWidth="1"/>
    <col min="6" max="6" width="21.375" style="1" customWidth="1"/>
    <col min="7" max="7" width="12.25" style="1" bestFit="1" customWidth="1"/>
    <col min="8" max="8" width="21.375" style="1" customWidth="1"/>
    <col min="9" max="10" width="16.875" style="1" bestFit="1" customWidth="1"/>
    <col min="11" max="16384" width="9" style="1"/>
  </cols>
  <sheetData>
    <row r="1" spans="2:10" ht="19.5" customHeight="1" x14ac:dyDescent="0.3"/>
    <row r="2" spans="2:10" ht="19.5" customHeight="1" x14ac:dyDescent="0.3">
      <c r="B2" s="31"/>
      <c r="C2" s="15" t="s">
        <v>5</v>
      </c>
      <c r="D2" s="31"/>
      <c r="E2" s="31"/>
      <c r="F2" s="31"/>
      <c r="G2" s="31"/>
      <c r="H2" s="31"/>
      <c r="I2"/>
      <c r="J2"/>
    </row>
    <row r="3" spans="2:10" ht="19.5" customHeight="1" x14ac:dyDescent="0.3">
      <c r="B3" s="31"/>
      <c r="C3" s="63" t="s">
        <v>35</v>
      </c>
      <c r="D3" s="64"/>
      <c r="E3" s="63" t="s">
        <v>9</v>
      </c>
      <c r="F3" s="64"/>
      <c r="G3" s="63" t="s">
        <v>33</v>
      </c>
      <c r="H3" s="64"/>
      <c r="I3"/>
      <c r="J3"/>
    </row>
    <row r="4" spans="2:10" ht="19.5" customHeight="1" x14ac:dyDescent="0.3">
      <c r="B4" s="15" t="s">
        <v>7</v>
      </c>
      <c r="C4" s="30" t="s">
        <v>47</v>
      </c>
      <c r="D4" s="30" t="s">
        <v>51</v>
      </c>
      <c r="E4" s="30" t="s">
        <v>47</v>
      </c>
      <c r="F4" s="30" t="s">
        <v>51</v>
      </c>
      <c r="G4" s="30" t="s">
        <v>47</v>
      </c>
      <c r="H4" s="30" t="s">
        <v>51</v>
      </c>
      <c r="I4"/>
      <c r="J4"/>
    </row>
    <row r="5" spans="2:10" ht="19.5" customHeight="1" x14ac:dyDescent="0.3">
      <c r="B5" s="52" t="s">
        <v>48</v>
      </c>
      <c r="C5" s="29">
        <v>1</v>
      </c>
      <c r="D5" s="29">
        <v>653000</v>
      </c>
      <c r="E5" s="29" t="s">
        <v>1</v>
      </c>
      <c r="F5" s="29" t="s">
        <v>1</v>
      </c>
      <c r="G5" s="29">
        <v>2</v>
      </c>
      <c r="H5" s="29">
        <v>803250</v>
      </c>
      <c r="I5"/>
      <c r="J5"/>
    </row>
    <row r="6" spans="2:10" ht="19.5" customHeight="1" x14ac:dyDescent="0.3">
      <c r="B6" s="52" t="s">
        <v>49</v>
      </c>
      <c r="C6" s="29">
        <v>1</v>
      </c>
      <c r="D6" s="29">
        <v>1146000</v>
      </c>
      <c r="E6" s="29">
        <v>1</v>
      </c>
      <c r="F6" s="29">
        <v>2658000</v>
      </c>
      <c r="G6" s="29" t="s">
        <v>1</v>
      </c>
      <c r="H6" s="29" t="s">
        <v>1</v>
      </c>
      <c r="I6"/>
      <c r="J6"/>
    </row>
    <row r="7" spans="2:10" ht="19.5" customHeight="1" x14ac:dyDescent="0.3">
      <c r="B7" s="52" t="s">
        <v>50</v>
      </c>
      <c r="C7" s="29">
        <v>1</v>
      </c>
      <c r="D7" s="29">
        <v>2258000</v>
      </c>
      <c r="E7" s="29">
        <v>1</v>
      </c>
      <c r="F7" s="29">
        <v>1356900</v>
      </c>
      <c r="G7" s="29">
        <v>1</v>
      </c>
      <c r="H7" s="29">
        <v>1589000</v>
      </c>
      <c r="I7"/>
      <c r="J7"/>
    </row>
    <row r="8" spans="2:10" ht="19.5" customHeight="1" x14ac:dyDescent="0.3">
      <c r="B8" s="52" t="s">
        <v>0</v>
      </c>
      <c r="C8" s="29">
        <v>3</v>
      </c>
      <c r="D8" s="29">
        <v>1352333.3333333333</v>
      </c>
      <c r="E8" s="29">
        <v>2</v>
      </c>
      <c r="F8" s="29">
        <v>2007450</v>
      </c>
      <c r="G8" s="29">
        <v>3</v>
      </c>
      <c r="H8" s="29">
        <v>1065166.6666666667</v>
      </c>
      <c r="I8"/>
      <c r="J8"/>
    </row>
    <row r="9" spans="2:10" ht="16.5" x14ac:dyDescent="0.3">
      <c r="B9"/>
      <c r="C9"/>
      <c r="D9"/>
      <c r="E9"/>
      <c r="F9"/>
      <c r="G9"/>
      <c r="H9"/>
      <c r="I9"/>
      <c r="J9"/>
    </row>
    <row r="10" spans="2:10" ht="16.5" x14ac:dyDescent="0.3">
      <c r="B10"/>
      <c r="C10"/>
      <c r="D10"/>
      <c r="E10"/>
      <c r="F10"/>
      <c r="G10"/>
      <c r="H10"/>
      <c r="I10"/>
      <c r="J10"/>
    </row>
    <row r="11" spans="2:10" ht="16.5" x14ac:dyDescent="0.3">
      <c r="B11"/>
      <c r="C11"/>
      <c r="D11"/>
      <c r="E11"/>
      <c r="F11"/>
      <c r="G11"/>
      <c r="H11"/>
      <c r="I11"/>
      <c r="J11"/>
    </row>
    <row r="12" spans="2:10" ht="16.5" x14ac:dyDescent="0.3">
      <c r="B12"/>
      <c r="C12"/>
      <c r="D12"/>
      <c r="E12"/>
      <c r="F12"/>
      <c r="G12"/>
      <c r="H12"/>
      <c r="I12"/>
      <c r="J12"/>
    </row>
    <row r="13" spans="2:10" ht="16.5" x14ac:dyDescent="0.3">
      <c r="B13"/>
      <c r="C13"/>
      <c r="D13"/>
      <c r="E13"/>
      <c r="F13"/>
      <c r="G13"/>
      <c r="H13"/>
      <c r="I13"/>
      <c r="J13"/>
    </row>
    <row r="14" spans="2:10" ht="16.5" x14ac:dyDescent="0.3">
      <c r="B14"/>
      <c r="C14"/>
      <c r="D14"/>
    </row>
    <row r="15" spans="2:10" ht="16.5" x14ac:dyDescent="0.3">
      <c r="B15"/>
      <c r="C15"/>
      <c r="D15"/>
    </row>
    <row r="16" spans="2:10" ht="16.5" x14ac:dyDescent="0.3">
      <c r="B16"/>
      <c r="C16"/>
      <c r="D16"/>
    </row>
    <row r="17" spans="2:4" ht="16.5" x14ac:dyDescent="0.3">
      <c r="B17"/>
      <c r="C17"/>
      <c r="D17"/>
    </row>
    <row r="18" spans="2:4" ht="16.5" x14ac:dyDescent="0.3">
      <c r="B18"/>
      <c r="C18"/>
      <c r="D18"/>
    </row>
    <row r="19" spans="2:4" ht="16.5" x14ac:dyDescent="0.3">
      <c r="B19"/>
      <c r="C19"/>
      <c r="D19"/>
    </row>
    <row r="20" spans="2:4" ht="16.5" x14ac:dyDescent="0.3">
      <c r="B20"/>
    </row>
    <row r="21" spans="2:4" ht="16.5" x14ac:dyDescent="0.3">
      <c r="B21"/>
    </row>
    <row r="22" spans="2:4" ht="16.5" x14ac:dyDescent="0.3">
      <c r="B22"/>
    </row>
    <row r="23" spans="2:4" ht="16.5" x14ac:dyDescent="0.3">
      <c r="B23"/>
    </row>
    <row r="24" spans="2:4" ht="16.5" x14ac:dyDescent="0.3">
      <c r="B24"/>
    </row>
    <row r="25" spans="2:4" ht="16.5" x14ac:dyDescent="0.3">
      <c r="B25"/>
    </row>
    <row r="26" spans="2:4" ht="16.5" x14ac:dyDescent="0.3">
      <c r="B26"/>
    </row>
  </sheetData>
  <mergeCells count="3">
    <mergeCell ref="C3:D3"/>
    <mergeCell ref="E3:F3"/>
    <mergeCell ref="G3:H3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워크시트</vt:lpstr>
      </vt:variant>
      <vt:variant>
        <vt:i4>3</vt:i4>
      </vt:variant>
      <vt:variant>
        <vt:lpstr>차트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5" baseType="lpstr">
      <vt:lpstr>제1작업</vt:lpstr>
      <vt:lpstr>제2작업</vt:lpstr>
      <vt:lpstr>제3작업</vt:lpstr>
      <vt:lpstr>제4작업</vt:lpstr>
      <vt:lpstr>사원수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KPC</cp:lastModifiedBy>
  <dcterms:created xsi:type="dcterms:W3CDTF">2019-10-10T06:12:49Z</dcterms:created>
  <dcterms:modified xsi:type="dcterms:W3CDTF">2024-12-16T00:00:16Z</dcterms:modified>
</cp:coreProperties>
</file>