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3. 유가희 회사\01. 자격검정센터\2024_자검\01. 출제\01. 출제\10. ITQ_7월_정기\08. 채점기준\107_채점 최종 파일(문제지,모범답안)\107_엑셀\"/>
    </mc:Choice>
  </mc:AlternateContent>
  <bookViews>
    <workbookView xWindow="390" yWindow="270" windowWidth="11280" windowHeight="12090"/>
  </bookViews>
  <sheets>
    <sheet name="제1작업" sheetId="1" r:id="rId1"/>
    <sheet name="제2작업" sheetId="2" r:id="rId2"/>
    <sheet name="제3작업" sheetId="3" r:id="rId3"/>
    <sheet name="제4작업" sheetId="6" r:id="rId4"/>
  </sheets>
  <definedNames>
    <definedName name="_xlnm._FilterDatabase" localSheetId="1" hidden="1">제2작업!$B$2:$H$10</definedName>
    <definedName name="전월판매수량">제1작업!$H$5:$H$12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F15" i="3" l="1"/>
  <c r="F11" i="3"/>
  <c r="F6" i="3"/>
  <c r="F17" i="3" s="1"/>
  <c r="B16" i="3"/>
  <c r="B12" i="3"/>
  <c r="B7" i="3"/>
  <c r="J5" i="1"/>
  <c r="J6" i="1"/>
  <c r="J7" i="1"/>
  <c r="J8" i="1"/>
  <c r="J9" i="1"/>
  <c r="J10" i="1"/>
  <c r="J11" i="1"/>
  <c r="J12" i="1"/>
  <c r="H11" i="2"/>
  <c r="B18" i="3" l="1"/>
  <c r="E13" i="1"/>
  <c r="J13" i="1" l="1"/>
  <c r="J14" i="1"/>
  <c r="I12" i="1"/>
  <c r="I7" i="1"/>
  <c r="I8" i="1"/>
  <c r="I9" i="1"/>
  <c r="I10" i="1"/>
  <c r="I11" i="1"/>
  <c r="I6" i="1"/>
  <c r="I5" i="1"/>
</calcChain>
</file>

<file path=xl/sharedStrings.xml><?xml version="1.0" encoding="utf-8"?>
<sst xmlns="http://schemas.openxmlformats.org/spreadsheetml/2006/main" count="124" uniqueCount="42">
  <si>
    <t>전체 개수</t>
  </si>
  <si>
    <t>전체 평균</t>
  </si>
  <si>
    <t>제품번호</t>
    <phoneticPr fontId="2" type="noConversion"/>
  </si>
  <si>
    <t>브랜드</t>
    <phoneticPr fontId="2" type="noConversion"/>
  </si>
  <si>
    <t>제품</t>
    <phoneticPr fontId="2" type="noConversion"/>
  </si>
  <si>
    <t>단가</t>
    <phoneticPr fontId="2" type="noConversion"/>
  </si>
  <si>
    <t>티셔츠</t>
    <phoneticPr fontId="2" type="noConversion"/>
  </si>
  <si>
    <t>운동화</t>
    <phoneticPr fontId="2" type="noConversion"/>
  </si>
  <si>
    <t>판매순위</t>
    <phoneticPr fontId="2" type="noConversion"/>
  </si>
  <si>
    <t>색상</t>
    <phoneticPr fontId="2" type="noConversion"/>
  </si>
  <si>
    <t>티셔츠</t>
    <phoneticPr fontId="2" type="noConversion"/>
  </si>
  <si>
    <t>바지</t>
    <phoneticPr fontId="2" type="noConversion"/>
  </si>
  <si>
    <t>운동화</t>
    <phoneticPr fontId="2" type="noConversion"/>
  </si>
  <si>
    <t>NT-001</t>
    <phoneticPr fontId="2" type="noConversion"/>
  </si>
  <si>
    <t>RT-001</t>
    <phoneticPr fontId="2" type="noConversion"/>
  </si>
  <si>
    <t>OT-001</t>
    <phoneticPr fontId="2" type="noConversion"/>
  </si>
  <si>
    <t>NP-002</t>
    <phoneticPr fontId="2" type="noConversion"/>
  </si>
  <si>
    <t>OP-002</t>
    <phoneticPr fontId="2" type="noConversion"/>
  </si>
  <si>
    <t>RS-003</t>
    <phoneticPr fontId="2" type="noConversion"/>
  </si>
  <si>
    <t>NS-003</t>
    <phoneticPr fontId="2" type="noConversion"/>
  </si>
  <si>
    <t>OS-003</t>
    <phoneticPr fontId="2" type="noConversion"/>
  </si>
  <si>
    <t>빨강</t>
    <phoneticPr fontId="2" type="noConversion"/>
  </si>
  <si>
    <t>검정</t>
    <phoneticPr fontId="2" type="noConversion"/>
  </si>
  <si>
    <t>파랑</t>
    <phoneticPr fontId="2" type="noConversion"/>
  </si>
  <si>
    <t>보라</t>
    <phoneticPr fontId="2" type="noConversion"/>
  </si>
  <si>
    <t>빨강</t>
    <phoneticPr fontId="2" type="noConversion"/>
  </si>
  <si>
    <t>&gt;=40000</t>
    <phoneticPr fontId="2" type="noConversion"/>
  </si>
  <si>
    <t>티셔츠 개수</t>
  </si>
  <si>
    <t>운동화 개수</t>
  </si>
  <si>
    <t>바지 개수</t>
  </si>
  <si>
    <t>티셔츠 평균</t>
  </si>
  <si>
    <t>운동화 평균</t>
  </si>
  <si>
    <t>바지 평균</t>
  </si>
  <si>
    <t>단가 전체평균</t>
    <phoneticPr fontId="2" type="noConversion"/>
  </si>
  <si>
    <t>&lt;&gt;티셔츠</t>
    <phoneticPr fontId="2" type="noConversion"/>
  </si>
  <si>
    <t>판매수량
(단위:개)</t>
    <phoneticPr fontId="2" type="noConversion"/>
  </si>
  <si>
    <t>NT-001</t>
  </si>
  <si>
    <t>전월 판매수량
(단위:개)</t>
    <phoneticPr fontId="2" type="noConversion"/>
  </si>
  <si>
    <t>바지 전월 판매수량(단위:개) 합계</t>
    <phoneticPr fontId="2" type="noConversion"/>
  </si>
  <si>
    <t>할인시작일</t>
    <phoneticPr fontId="2" type="noConversion"/>
  </si>
  <si>
    <t>티셔츠 판매수량(단위:개) 합계</t>
    <phoneticPr fontId="2" type="noConversion"/>
  </si>
  <si>
    <t>티셔츠 제품 단가 평균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</si>
</sst>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0&quot;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auto="1"/>
      </diagonal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41" fontId="3" fillId="0" borderId="1" xfId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176" fontId="3" fillId="0" borderId="6" xfId="1" applyNumberFormat="1" applyFont="1" applyBorder="1" applyAlignment="1">
      <alignment horizontal="right" vertical="center"/>
    </xf>
    <xf numFmtId="176" fontId="3" fillId="0" borderId="1" xfId="1" applyNumberFormat="1" applyFont="1" applyBorder="1" applyAlignment="1">
      <alignment horizontal="right" vertical="center"/>
    </xf>
    <xf numFmtId="176" fontId="3" fillId="0" borderId="11" xfId="1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1" applyNumberFormat="1" applyFont="1" applyBorder="1" applyAlignment="1">
      <alignment horizontal="right" vertical="center"/>
    </xf>
    <xf numFmtId="41" fontId="3" fillId="0" borderId="0" xfId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1" xfId="0" applyNumberFormat="1" applyFont="1" applyBorder="1" applyAlignment="1">
      <alignment horizontal="center" vertical="center"/>
    </xf>
    <xf numFmtId="14" fontId="3" fillId="0" borderId="12" xfId="0" applyNumberFormat="1" applyFont="1" applyBorder="1" applyAlignment="1">
      <alignment horizontal="center" vertical="center"/>
    </xf>
    <xf numFmtId="176" fontId="3" fillId="0" borderId="1" xfId="0" applyNumberFormat="1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1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41" fontId="3" fillId="0" borderId="6" xfId="1" applyFont="1" applyBorder="1" applyAlignment="1">
      <alignment horizontal="right" vertical="center"/>
    </xf>
    <xf numFmtId="41" fontId="3" fillId="0" borderId="11" xfId="1" applyFont="1" applyBorder="1" applyAlignment="1">
      <alignment horizontal="right" vertical="center"/>
    </xf>
    <xf numFmtId="176" fontId="3" fillId="0" borderId="6" xfId="0" applyNumberFormat="1" applyFont="1" applyBorder="1" applyAlignment="1">
      <alignment horizontal="right" vertical="center"/>
    </xf>
    <xf numFmtId="41" fontId="3" fillId="0" borderId="7" xfId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en-US" sz="2000" b="1"/>
              <a:t>티셔츠 및 운동화 판매 현황</a:t>
            </a:r>
            <a:endParaRPr lang="ko-KR" sz="2000" b="1"/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제1작업!$F$4</c:f>
              <c:strCache>
                <c:ptCount val="1"/>
                <c:pt idx="0">
                  <c:v>단가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(제1작업!$B$5:$B$7,제1작업!$B$10:$B$12)</c:f>
              <c:strCache>
                <c:ptCount val="6"/>
                <c:pt idx="0">
                  <c:v>NT-001</c:v>
                </c:pt>
                <c:pt idx="1">
                  <c:v>RT-001</c:v>
                </c:pt>
                <c:pt idx="2">
                  <c:v>OT-001</c:v>
                </c:pt>
                <c:pt idx="3">
                  <c:v>NS-003</c:v>
                </c:pt>
                <c:pt idx="4">
                  <c:v>RS-003</c:v>
                </c:pt>
                <c:pt idx="5">
                  <c:v>OS-003</c:v>
                </c:pt>
              </c:strCache>
            </c:strRef>
          </c:cat>
          <c:val>
            <c:numRef>
              <c:f>(제1작업!$F$5:$F$7,제1작업!$F$10:$F$12)</c:f>
              <c:numCache>
                <c:formatCode>#,##0"원"</c:formatCode>
                <c:ptCount val="6"/>
                <c:pt idx="0">
                  <c:v>20000</c:v>
                </c:pt>
                <c:pt idx="1">
                  <c:v>30000</c:v>
                </c:pt>
                <c:pt idx="2">
                  <c:v>50000</c:v>
                </c:pt>
                <c:pt idx="3">
                  <c:v>30000</c:v>
                </c:pt>
                <c:pt idx="4">
                  <c:v>60000</c:v>
                </c:pt>
                <c:pt idx="5">
                  <c:v>100000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30-44BC-AF61-7C92682D5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001869904"/>
        <c:axId val="2001871984"/>
      </c:barChart>
      <c:lineChart>
        <c:grouping val="standard"/>
        <c:varyColors val="0"/>
        <c:ser>
          <c:idx val="1"/>
          <c:order val="1"/>
          <c:tx>
            <c:v>판매수량(단위:개)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C30-44BC-AF61-7C92682D57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(제1작업!$B$5:$B$7,제1작업!$B$10:$B$12)</c:f>
              <c:strCache>
                <c:ptCount val="6"/>
                <c:pt idx="0">
                  <c:v>NT-001</c:v>
                </c:pt>
                <c:pt idx="1">
                  <c:v>RT-001</c:v>
                </c:pt>
                <c:pt idx="2">
                  <c:v>OT-001</c:v>
                </c:pt>
                <c:pt idx="3">
                  <c:v>NS-003</c:v>
                </c:pt>
                <c:pt idx="4">
                  <c:v>RS-003</c:v>
                </c:pt>
                <c:pt idx="5">
                  <c:v>OS-003</c:v>
                </c:pt>
              </c:strCache>
            </c:strRef>
          </c:cat>
          <c:val>
            <c:numRef>
              <c:f>(제1작업!$G$5:$G$7,제1작업!$G$10:$G$12)</c:f>
              <c:numCache>
                <c:formatCode>_(* #,##0_);_(* \(#,##0\);_(* "-"_);_(@_)</c:formatCode>
                <c:ptCount val="6"/>
                <c:pt idx="0">
                  <c:v>500</c:v>
                </c:pt>
                <c:pt idx="1">
                  <c:v>300</c:v>
                </c:pt>
                <c:pt idx="2">
                  <c:v>400</c:v>
                </c:pt>
                <c:pt idx="3">
                  <c:v>450</c:v>
                </c:pt>
                <c:pt idx="4">
                  <c:v>350</c:v>
                </c:pt>
                <c:pt idx="5">
                  <c:v>150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30-44BC-AF61-7C92682D5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5703216"/>
        <c:axId val="2005701968"/>
      </c:lineChart>
      <c:catAx>
        <c:axId val="2001869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001871984"/>
        <c:crosses val="autoZero"/>
        <c:auto val="1"/>
        <c:lblAlgn val="ctr"/>
        <c:lblOffset val="100"/>
        <c:noMultiLvlLbl val="0"/>
      </c:catAx>
      <c:valAx>
        <c:axId val="200187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001869904"/>
        <c:crosses val="autoZero"/>
        <c:crossBetween val="between"/>
      </c:valAx>
      <c:valAx>
        <c:axId val="2005701968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005703216"/>
        <c:crosses val="max"/>
        <c:crossBetween val="between"/>
        <c:majorUnit val="150"/>
      </c:valAx>
      <c:catAx>
        <c:axId val="20057032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005701968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99060</xdr:rowOff>
    </xdr:from>
    <xdr:to>
      <xdr:col>6</xdr:col>
      <xdr:colOff>670560</xdr:colOff>
      <xdr:row>2</xdr:row>
      <xdr:rowOff>198120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002D5691-7CBC-6DDF-AD0F-4E2D9A09DB51}"/>
            </a:ext>
          </a:extLst>
        </xdr:cNvPr>
        <xdr:cNvSpPr/>
      </xdr:nvSpPr>
      <xdr:spPr>
        <a:xfrm>
          <a:off x="129540" y="99060"/>
          <a:ext cx="4968240" cy="72390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패션 쇼핑몰 제품별 판매 현황</a:t>
          </a:r>
        </a:p>
      </xdr:txBody>
    </xdr:sp>
    <xdr:clientData/>
  </xdr:twoCellAnchor>
  <xdr:twoCellAnchor>
    <xdr:from>
      <xdr:col>7</xdr:col>
      <xdr:colOff>1</xdr:colOff>
      <xdr:row>0</xdr:row>
      <xdr:rowOff>78105</xdr:rowOff>
    </xdr:from>
    <xdr:to>
      <xdr:col>10</xdr:col>
      <xdr:colOff>1</xdr:colOff>
      <xdr:row>2</xdr:row>
      <xdr:rowOff>220980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98F25814-1B39-41EA-8DBA-DF39E7E73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42561" y="78105"/>
          <a:ext cx="2560320" cy="767715"/>
        </a:xfrm>
        <a:prstGeom prst="rect">
          <a:avLst/>
        </a:prstGeom>
        <a:solidFill>
          <a:srgbClr val="FFFFFF"/>
        </a:solidFill>
        <a:ln w="9525"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75E1B9E4-9614-47D6-893F-2121139CB52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0.25919</cdr:x>
      <cdr:y>0.16595</cdr:y>
    </cdr:from>
    <cdr:to>
      <cdr:x>0.38077</cdr:x>
      <cdr:y>0.27706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D0F54EA3-747D-412A-A4AC-B5E9AC43DDBE}"/>
            </a:ext>
          </a:extLst>
        </cdr:cNvPr>
        <cdr:cNvSpPr/>
      </cdr:nvSpPr>
      <cdr:spPr>
        <a:xfrm xmlns:a="http://schemas.openxmlformats.org/drawingml/2006/main">
          <a:off x="2408621" y="1007241"/>
          <a:ext cx="1129862" cy="674414"/>
        </a:xfrm>
        <a:prstGeom xmlns:a="http://schemas.openxmlformats.org/drawingml/2006/main" prst="wedgeRoundRectCallout">
          <a:avLst>
            <a:gd name="adj1" fmla="val -78198"/>
            <a:gd name="adj2" fmla="val -9593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최다 판매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1"/>
  <sheetViews>
    <sheetView tabSelected="1" zoomScale="115" zoomScaleNormal="115" workbookViewId="0">
      <selection activeCell="J14" sqref="J14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1.125" style="1" customWidth="1"/>
    <col min="4" max="4" width="11" style="1" customWidth="1"/>
    <col min="5" max="5" width="13" style="1" customWidth="1"/>
    <col min="6" max="7" width="10.75" style="1" customWidth="1"/>
    <col min="8" max="8" width="12.75" style="1" customWidth="1"/>
    <col min="9" max="10" width="11.5" style="1" customWidth="1"/>
    <col min="11" max="16384" width="8.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12" t="s">
        <v>2</v>
      </c>
      <c r="C4" s="13" t="s">
        <v>4</v>
      </c>
      <c r="D4" s="13" t="s">
        <v>9</v>
      </c>
      <c r="E4" s="14" t="s">
        <v>39</v>
      </c>
      <c r="F4" s="14" t="s">
        <v>5</v>
      </c>
      <c r="G4" s="14" t="s">
        <v>35</v>
      </c>
      <c r="H4" s="14" t="s">
        <v>37</v>
      </c>
      <c r="I4" s="13" t="s">
        <v>8</v>
      </c>
      <c r="J4" s="15" t="s">
        <v>3</v>
      </c>
    </row>
    <row r="5" spans="2:10" ht="18" customHeight="1" x14ac:dyDescent="0.3">
      <c r="B5" s="4" t="s">
        <v>13</v>
      </c>
      <c r="C5" s="5" t="s">
        <v>6</v>
      </c>
      <c r="D5" s="5" t="s">
        <v>21</v>
      </c>
      <c r="E5" s="26">
        <v>45352</v>
      </c>
      <c r="F5" s="18">
        <v>20000</v>
      </c>
      <c r="G5" s="35">
        <v>500</v>
      </c>
      <c r="H5" s="35">
        <v>450</v>
      </c>
      <c r="I5" s="5" t="str">
        <f>_xlfn.RANK.EQ(G5,$G$5:$G$12)&amp;"위"</f>
        <v>1위</v>
      </c>
      <c r="J5" s="6" t="str">
        <f t="shared" ref="J5:J12" si="0">IF(LEFT(B5,1)="N","나이스",IF(LEFT(B5,1)="R","라복","올드발란"))</f>
        <v>나이스</v>
      </c>
    </row>
    <row r="6" spans="2:10" ht="18" customHeight="1" x14ac:dyDescent="0.3">
      <c r="B6" s="7" t="s">
        <v>14</v>
      </c>
      <c r="C6" s="2" t="s">
        <v>6</v>
      </c>
      <c r="D6" s="2" t="s">
        <v>22</v>
      </c>
      <c r="E6" s="27">
        <v>45353</v>
      </c>
      <c r="F6" s="19">
        <v>30000</v>
      </c>
      <c r="G6" s="3">
        <v>300</v>
      </c>
      <c r="H6" s="3">
        <v>350</v>
      </c>
      <c r="I6" s="2" t="str">
        <f>_xlfn.RANK.EQ(G6,$G$5:$G$12)&amp;"위"</f>
        <v>5위</v>
      </c>
      <c r="J6" s="8" t="str">
        <f t="shared" si="0"/>
        <v>라복</v>
      </c>
    </row>
    <row r="7" spans="2:10" ht="18" customHeight="1" x14ac:dyDescent="0.3">
      <c r="B7" s="7" t="s">
        <v>15</v>
      </c>
      <c r="C7" s="2" t="s">
        <v>10</v>
      </c>
      <c r="D7" s="2" t="s">
        <v>23</v>
      </c>
      <c r="E7" s="27">
        <v>45354</v>
      </c>
      <c r="F7" s="19">
        <v>50000</v>
      </c>
      <c r="G7" s="3">
        <v>400</v>
      </c>
      <c r="H7" s="3">
        <v>200</v>
      </c>
      <c r="I7" s="2" t="str">
        <f t="shared" ref="I7:I11" si="1">_xlfn.RANK.EQ(G7,$G$5:$G$12)&amp;"위"</f>
        <v>3위</v>
      </c>
      <c r="J7" s="8" t="str">
        <f t="shared" si="0"/>
        <v>올드발란</v>
      </c>
    </row>
    <row r="8" spans="2:10" ht="18" customHeight="1" x14ac:dyDescent="0.3">
      <c r="B8" s="7" t="s">
        <v>16</v>
      </c>
      <c r="C8" s="2" t="s">
        <v>11</v>
      </c>
      <c r="D8" s="2" t="s">
        <v>22</v>
      </c>
      <c r="E8" s="27">
        <v>45355</v>
      </c>
      <c r="F8" s="19">
        <v>60000</v>
      </c>
      <c r="G8" s="3">
        <v>200</v>
      </c>
      <c r="H8" s="3">
        <v>100</v>
      </c>
      <c r="I8" s="2" t="str">
        <f t="shared" si="1"/>
        <v>6위</v>
      </c>
      <c r="J8" s="8" t="str">
        <f t="shared" si="0"/>
        <v>나이스</v>
      </c>
    </row>
    <row r="9" spans="2:10" ht="18" customHeight="1" x14ac:dyDescent="0.3">
      <c r="B9" s="7" t="s">
        <v>17</v>
      </c>
      <c r="C9" s="2" t="s">
        <v>11</v>
      </c>
      <c r="D9" s="2" t="s">
        <v>24</v>
      </c>
      <c r="E9" s="27">
        <v>45386</v>
      </c>
      <c r="F9" s="19">
        <v>20000</v>
      </c>
      <c r="G9" s="3">
        <v>100</v>
      </c>
      <c r="H9" s="3">
        <v>50</v>
      </c>
      <c r="I9" s="2" t="str">
        <f t="shared" si="1"/>
        <v>8위</v>
      </c>
      <c r="J9" s="8" t="str">
        <f t="shared" si="0"/>
        <v>올드발란</v>
      </c>
    </row>
    <row r="10" spans="2:10" ht="18" customHeight="1" x14ac:dyDescent="0.3">
      <c r="B10" s="7" t="s">
        <v>19</v>
      </c>
      <c r="C10" s="2" t="s">
        <v>7</v>
      </c>
      <c r="D10" s="2" t="s">
        <v>23</v>
      </c>
      <c r="E10" s="27">
        <v>45323</v>
      </c>
      <c r="F10" s="19">
        <v>30000</v>
      </c>
      <c r="G10" s="3">
        <v>450</v>
      </c>
      <c r="H10" s="3">
        <v>500</v>
      </c>
      <c r="I10" s="2" t="str">
        <f t="shared" si="1"/>
        <v>2위</v>
      </c>
      <c r="J10" s="8" t="str">
        <f t="shared" si="0"/>
        <v>나이스</v>
      </c>
    </row>
    <row r="11" spans="2:10" ht="18" customHeight="1" x14ac:dyDescent="0.3">
      <c r="B11" s="7" t="s">
        <v>18</v>
      </c>
      <c r="C11" s="2" t="s">
        <v>7</v>
      </c>
      <c r="D11" s="2" t="s">
        <v>25</v>
      </c>
      <c r="E11" s="27">
        <v>45323</v>
      </c>
      <c r="F11" s="19">
        <v>60000</v>
      </c>
      <c r="G11" s="3">
        <v>350</v>
      </c>
      <c r="H11" s="3">
        <v>300</v>
      </c>
      <c r="I11" s="2" t="str">
        <f t="shared" si="1"/>
        <v>4위</v>
      </c>
      <c r="J11" s="8" t="str">
        <f t="shared" si="0"/>
        <v>라복</v>
      </c>
    </row>
    <row r="12" spans="2:10" ht="18" customHeight="1" thickBot="1" x14ac:dyDescent="0.35">
      <c r="B12" s="9" t="s">
        <v>20</v>
      </c>
      <c r="C12" s="10" t="s">
        <v>12</v>
      </c>
      <c r="D12" s="10" t="s">
        <v>22</v>
      </c>
      <c r="E12" s="28">
        <v>45284</v>
      </c>
      <c r="F12" s="20">
        <v>100000</v>
      </c>
      <c r="G12" s="36">
        <v>150</v>
      </c>
      <c r="H12" s="36">
        <v>250</v>
      </c>
      <c r="I12" s="10" t="str">
        <f>_xlfn.RANK.EQ(G12,$G$5:$G$12)&amp;"위"</f>
        <v>7위</v>
      </c>
      <c r="J12" s="11" t="str">
        <f t="shared" si="0"/>
        <v>올드발란</v>
      </c>
    </row>
    <row r="13" spans="2:10" ht="18" customHeight="1" x14ac:dyDescent="0.3">
      <c r="B13" s="39" t="s">
        <v>33</v>
      </c>
      <c r="C13" s="40"/>
      <c r="D13" s="40"/>
      <c r="E13" s="37">
        <f>ROUNDDOWN(AVERAGE(F5:F12),-3)</f>
        <v>46000</v>
      </c>
      <c r="F13" s="41"/>
      <c r="G13" s="40" t="s">
        <v>40</v>
      </c>
      <c r="H13" s="40"/>
      <c r="I13" s="40"/>
      <c r="J13" s="38">
        <f>DSUM(B4:H12,6,C4:C5)</f>
        <v>1200</v>
      </c>
    </row>
    <row r="14" spans="2:10" ht="18" customHeight="1" thickBot="1" x14ac:dyDescent="0.35">
      <c r="B14" s="43" t="s">
        <v>38</v>
      </c>
      <c r="C14" s="44"/>
      <c r="D14" s="44"/>
      <c r="E14" s="32">
        <f>SUMIF(C5:C12,"바지",전월판매수량)</f>
        <v>150</v>
      </c>
      <c r="F14" s="42"/>
      <c r="G14" s="16" t="s">
        <v>2</v>
      </c>
      <c r="H14" s="10" t="s">
        <v>36</v>
      </c>
      <c r="I14" s="17" t="s">
        <v>39</v>
      </c>
      <c r="J14" s="29">
        <f>VLOOKUP(H14,B4:H12,4,FALSE)</f>
        <v>45352</v>
      </c>
    </row>
    <row r="21" ht="26.45" customHeight="1" x14ac:dyDescent="0.3"/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2" priority="2">
      <formula>$H5&gt;=300</formula>
    </cfRule>
  </conditionalFormatting>
  <dataValidations disablePrompts="1" count="1">
    <dataValidation type="list" allowBlank="1" showInputMessage="1" showErrorMessage="1" sqref="H14">
      <formula1>$B$5:$B$12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"/>
  <sheetViews>
    <sheetView workbookViewId="0">
      <selection activeCell="H11" sqref="H11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1.125" style="1" customWidth="1"/>
    <col min="4" max="4" width="11" style="1" customWidth="1"/>
    <col min="5" max="5" width="13" style="1" customWidth="1"/>
    <col min="6" max="7" width="10.75" style="1" customWidth="1"/>
    <col min="8" max="8" width="12.25" style="1" customWidth="1"/>
    <col min="9" max="16384" width="8.75" style="1"/>
  </cols>
  <sheetData>
    <row r="1" spans="2:8" ht="14.25" thickBot="1" x14ac:dyDescent="0.35"/>
    <row r="2" spans="2:8" ht="41.25" thickBot="1" x14ac:dyDescent="0.35">
      <c r="B2" s="12" t="s">
        <v>2</v>
      </c>
      <c r="C2" s="13" t="s">
        <v>4</v>
      </c>
      <c r="D2" s="13" t="s">
        <v>9</v>
      </c>
      <c r="E2" s="14" t="s">
        <v>39</v>
      </c>
      <c r="F2" s="14" t="s">
        <v>5</v>
      </c>
      <c r="G2" s="14" t="s">
        <v>35</v>
      </c>
      <c r="H2" s="14" t="s">
        <v>37</v>
      </c>
    </row>
    <row r="3" spans="2:8" x14ac:dyDescent="0.3">
      <c r="B3" s="4" t="s">
        <v>13</v>
      </c>
      <c r="C3" s="5" t="s">
        <v>6</v>
      </c>
      <c r="D3" s="5" t="s">
        <v>21</v>
      </c>
      <c r="E3" s="26">
        <v>45352</v>
      </c>
      <c r="F3" s="18">
        <v>70000</v>
      </c>
      <c r="G3" s="35">
        <v>500</v>
      </c>
      <c r="H3" s="35">
        <v>450</v>
      </c>
    </row>
    <row r="4" spans="2:8" x14ac:dyDescent="0.3">
      <c r="B4" s="7" t="s">
        <v>14</v>
      </c>
      <c r="C4" s="2" t="s">
        <v>6</v>
      </c>
      <c r="D4" s="2" t="s">
        <v>22</v>
      </c>
      <c r="E4" s="27">
        <v>45353</v>
      </c>
      <c r="F4" s="19">
        <v>30000</v>
      </c>
      <c r="G4" s="3">
        <v>300</v>
      </c>
      <c r="H4" s="3">
        <v>350</v>
      </c>
    </row>
    <row r="5" spans="2:8" x14ac:dyDescent="0.3">
      <c r="B5" s="7" t="s">
        <v>15</v>
      </c>
      <c r="C5" s="2" t="s">
        <v>10</v>
      </c>
      <c r="D5" s="2" t="s">
        <v>23</v>
      </c>
      <c r="E5" s="27">
        <v>45354</v>
      </c>
      <c r="F5" s="19">
        <v>50000</v>
      </c>
      <c r="G5" s="3">
        <v>400</v>
      </c>
      <c r="H5" s="3">
        <v>200</v>
      </c>
    </row>
    <row r="6" spans="2:8" x14ac:dyDescent="0.3">
      <c r="B6" s="7" t="s">
        <v>16</v>
      </c>
      <c r="C6" s="2" t="s">
        <v>11</v>
      </c>
      <c r="D6" s="2" t="s">
        <v>22</v>
      </c>
      <c r="E6" s="27">
        <v>45355</v>
      </c>
      <c r="F6" s="19">
        <v>60000</v>
      </c>
      <c r="G6" s="3">
        <v>200</v>
      </c>
      <c r="H6" s="3">
        <v>100</v>
      </c>
    </row>
    <row r="7" spans="2:8" x14ac:dyDescent="0.3">
      <c r="B7" s="7" t="s">
        <v>17</v>
      </c>
      <c r="C7" s="2" t="s">
        <v>11</v>
      </c>
      <c r="D7" s="2" t="s">
        <v>24</v>
      </c>
      <c r="E7" s="27">
        <v>45386</v>
      </c>
      <c r="F7" s="19">
        <v>20000</v>
      </c>
      <c r="G7" s="3">
        <v>100</v>
      </c>
      <c r="H7" s="3">
        <v>50</v>
      </c>
    </row>
    <row r="8" spans="2:8" x14ac:dyDescent="0.3">
      <c r="B8" s="7" t="s">
        <v>19</v>
      </c>
      <c r="C8" s="2" t="s">
        <v>7</v>
      </c>
      <c r="D8" s="2" t="s">
        <v>23</v>
      </c>
      <c r="E8" s="27">
        <v>45323</v>
      </c>
      <c r="F8" s="19">
        <v>30000</v>
      </c>
      <c r="G8" s="3">
        <v>450</v>
      </c>
      <c r="H8" s="3">
        <v>500</v>
      </c>
    </row>
    <row r="9" spans="2:8" x14ac:dyDescent="0.3">
      <c r="B9" s="7" t="s">
        <v>18</v>
      </c>
      <c r="C9" s="2" t="s">
        <v>7</v>
      </c>
      <c r="D9" s="2" t="s">
        <v>25</v>
      </c>
      <c r="E9" s="27">
        <v>45323</v>
      </c>
      <c r="F9" s="19">
        <v>60000</v>
      </c>
      <c r="G9" s="3">
        <v>350</v>
      </c>
      <c r="H9" s="3">
        <v>300</v>
      </c>
    </row>
    <row r="10" spans="2:8" ht="14.25" thickBot="1" x14ac:dyDescent="0.35">
      <c r="B10" s="9" t="s">
        <v>20</v>
      </c>
      <c r="C10" s="10" t="s">
        <v>12</v>
      </c>
      <c r="D10" s="10" t="s">
        <v>22</v>
      </c>
      <c r="E10" s="28">
        <v>45284</v>
      </c>
      <c r="F10" s="20">
        <v>100000</v>
      </c>
      <c r="G10" s="36">
        <v>150</v>
      </c>
      <c r="H10" s="36">
        <v>250</v>
      </c>
    </row>
    <row r="11" spans="2:8" x14ac:dyDescent="0.3">
      <c r="B11" s="45" t="s">
        <v>41</v>
      </c>
      <c r="C11" s="45"/>
      <c r="D11" s="45"/>
      <c r="E11" s="45"/>
      <c r="F11" s="45"/>
      <c r="G11" s="45"/>
      <c r="H11" s="30">
        <f>DAVERAGE(C2:F10,4,C2:C3)</f>
        <v>50000</v>
      </c>
    </row>
    <row r="13" spans="2:8" ht="14.25" thickBot="1" x14ac:dyDescent="0.35"/>
    <row r="14" spans="2:8" ht="14.25" thickBot="1" x14ac:dyDescent="0.35">
      <c r="B14" s="13" t="s">
        <v>4</v>
      </c>
      <c r="C14" s="14" t="s">
        <v>5</v>
      </c>
    </row>
    <row r="15" spans="2:8" x14ac:dyDescent="0.3">
      <c r="B15" s="1" t="s">
        <v>34</v>
      </c>
      <c r="C15" s="1" t="s">
        <v>26</v>
      </c>
    </row>
    <row r="17" spans="2:5" ht="14.25" thickBot="1" x14ac:dyDescent="0.35"/>
    <row r="18" spans="2:5" ht="27.75" thickBot="1" x14ac:dyDescent="0.35">
      <c r="B18" s="12" t="s">
        <v>2</v>
      </c>
      <c r="C18" s="13" t="s">
        <v>9</v>
      </c>
      <c r="D18" s="14" t="s">
        <v>5</v>
      </c>
      <c r="E18" s="14" t="s">
        <v>35</v>
      </c>
    </row>
    <row r="19" spans="2:5" x14ac:dyDescent="0.3">
      <c r="B19" s="7" t="s">
        <v>16</v>
      </c>
      <c r="C19" s="2" t="s">
        <v>22</v>
      </c>
      <c r="D19" s="19">
        <v>60000</v>
      </c>
      <c r="E19" s="31">
        <v>200</v>
      </c>
    </row>
    <row r="20" spans="2:5" x14ac:dyDescent="0.3">
      <c r="B20" s="7" t="s">
        <v>18</v>
      </c>
      <c r="C20" s="2" t="s">
        <v>25</v>
      </c>
      <c r="D20" s="19">
        <v>60000</v>
      </c>
      <c r="E20" s="31">
        <v>350</v>
      </c>
    </row>
    <row r="21" spans="2:5" ht="14.25" thickBot="1" x14ac:dyDescent="0.35">
      <c r="B21" s="9" t="s">
        <v>20</v>
      </c>
      <c r="C21" s="10" t="s">
        <v>22</v>
      </c>
      <c r="D21" s="20">
        <v>100000</v>
      </c>
      <c r="E21" s="32">
        <v>150</v>
      </c>
    </row>
  </sheetData>
  <mergeCells count="1">
    <mergeCell ref="B11:G11"/>
  </mergeCells>
  <phoneticPr fontId="2" type="noConversion"/>
  <conditionalFormatting sqref="B3:H10">
    <cfRule type="expression" dxfId="1" priority="1">
      <formula>$H3&gt;=300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workbookViewId="0">
      <selection activeCell="Q30" sqref="Q30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1.125" style="1" customWidth="1"/>
    <col min="4" max="4" width="11" style="1" customWidth="1"/>
    <col min="5" max="5" width="13" style="1" customWidth="1"/>
    <col min="6" max="7" width="10.75" style="1" customWidth="1"/>
    <col min="8" max="8" width="12.75" style="1" customWidth="1"/>
    <col min="9" max="16384" width="8.75" style="1"/>
  </cols>
  <sheetData>
    <row r="1" spans="2:8" ht="14.25" thickBot="1" x14ac:dyDescent="0.35"/>
    <row r="2" spans="2:8" ht="27.75" thickBot="1" x14ac:dyDescent="0.35">
      <c r="B2" s="12" t="s">
        <v>2</v>
      </c>
      <c r="C2" s="13" t="s">
        <v>4</v>
      </c>
      <c r="D2" s="13" t="s">
        <v>9</v>
      </c>
      <c r="E2" s="14" t="s">
        <v>39</v>
      </c>
      <c r="F2" s="14" t="s">
        <v>5</v>
      </c>
      <c r="G2" s="14" t="s">
        <v>35</v>
      </c>
      <c r="H2" s="14" t="s">
        <v>37</v>
      </c>
    </row>
    <row r="3" spans="2:8" x14ac:dyDescent="0.3">
      <c r="B3" s="4" t="s">
        <v>13</v>
      </c>
      <c r="C3" s="5" t="s">
        <v>6</v>
      </c>
      <c r="D3" s="5" t="s">
        <v>21</v>
      </c>
      <c r="E3" s="26">
        <v>45352</v>
      </c>
      <c r="F3" s="18">
        <v>20000</v>
      </c>
      <c r="G3" s="35">
        <v>500</v>
      </c>
      <c r="H3" s="35">
        <v>450</v>
      </c>
    </row>
    <row r="4" spans="2:8" x14ac:dyDescent="0.3">
      <c r="B4" s="7" t="s">
        <v>14</v>
      </c>
      <c r="C4" s="2" t="s">
        <v>6</v>
      </c>
      <c r="D4" s="2" t="s">
        <v>22</v>
      </c>
      <c r="E4" s="27">
        <v>45353</v>
      </c>
      <c r="F4" s="19">
        <v>30000</v>
      </c>
      <c r="G4" s="3">
        <v>300</v>
      </c>
      <c r="H4" s="3">
        <v>350</v>
      </c>
    </row>
    <row r="5" spans="2:8" x14ac:dyDescent="0.3">
      <c r="B5" s="7" t="s">
        <v>15</v>
      </c>
      <c r="C5" s="2" t="s">
        <v>6</v>
      </c>
      <c r="D5" s="2" t="s">
        <v>23</v>
      </c>
      <c r="E5" s="27">
        <v>45354</v>
      </c>
      <c r="F5" s="19">
        <v>50000</v>
      </c>
      <c r="G5" s="3">
        <v>400</v>
      </c>
      <c r="H5" s="3">
        <v>200</v>
      </c>
    </row>
    <row r="6" spans="2:8" x14ac:dyDescent="0.3">
      <c r="B6" s="7"/>
      <c r="C6" s="21" t="s">
        <v>30</v>
      </c>
      <c r="D6" s="2"/>
      <c r="E6" s="27"/>
      <c r="F6" s="19">
        <f>SUBTOTAL(1,F3:F5)</f>
        <v>33333.333333333336</v>
      </c>
      <c r="G6" s="3"/>
      <c r="H6" s="3"/>
    </row>
    <row r="7" spans="2:8" x14ac:dyDescent="0.3">
      <c r="B7" s="7">
        <f>SUBTOTAL(3,B3:B5)</f>
        <v>3</v>
      </c>
      <c r="C7" s="21" t="s">
        <v>27</v>
      </c>
      <c r="D7" s="2"/>
      <c r="E7" s="27"/>
      <c r="F7" s="19"/>
      <c r="G7" s="3"/>
      <c r="H7" s="3"/>
    </row>
    <row r="8" spans="2:8" x14ac:dyDescent="0.3">
      <c r="B8" s="7" t="s">
        <v>19</v>
      </c>
      <c r="C8" s="2" t="s">
        <v>7</v>
      </c>
      <c r="D8" s="2" t="s">
        <v>23</v>
      </c>
      <c r="E8" s="27">
        <v>45323</v>
      </c>
      <c r="F8" s="19">
        <v>30000</v>
      </c>
      <c r="G8" s="3">
        <v>450</v>
      </c>
      <c r="H8" s="3">
        <v>500</v>
      </c>
    </row>
    <row r="9" spans="2:8" x14ac:dyDescent="0.3">
      <c r="B9" s="7" t="s">
        <v>18</v>
      </c>
      <c r="C9" s="2" t="s">
        <v>7</v>
      </c>
      <c r="D9" s="2" t="s">
        <v>21</v>
      </c>
      <c r="E9" s="27">
        <v>45323</v>
      </c>
      <c r="F9" s="19">
        <v>60000</v>
      </c>
      <c r="G9" s="3">
        <v>350</v>
      </c>
      <c r="H9" s="3">
        <v>300</v>
      </c>
    </row>
    <row r="10" spans="2:8" x14ac:dyDescent="0.3">
      <c r="B10" s="7" t="s">
        <v>20</v>
      </c>
      <c r="C10" s="2" t="s">
        <v>7</v>
      </c>
      <c r="D10" s="2" t="s">
        <v>22</v>
      </c>
      <c r="E10" s="27">
        <v>45284</v>
      </c>
      <c r="F10" s="19">
        <v>100000</v>
      </c>
      <c r="G10" s="3">
        <v>150</v>
      </c>
      <c r="H10" s="3">
        <v>250</v>
      </c>
    </row>
    <row r="11" spans="2:8" x14ac:dyDescent="0.3">
      <c r="B11" s="7"/>
      <c r="C11" s="21" t="s">
        <v>31</v>
      </c>
      <c r="D11" s="2"/>
      <c r="E11" s="27"/>
      <c r="F11" s="19">
        <f>SUBTOTAL(1,F8:F10)</f>
        <v>63333.333333333336</v>
      </c>
      <c r="G11" s="3"/>
      <c r="H11" s="3"/>
    </row>
    <row r="12" spans="2:8" x14ac:dyDescent="0.3">
      <c r="B12" s="7">
        <f>SUBTOTAL(3,B8:B10)</f>
        <v>3</v>
      </c>
      <c r="C12" s="21" t="s">
        <v>28</v>
      </c>
      <c r="D12" s="2"/>
      <c r="E12" s="27"/>
      <c r="F12" s="19"/>
      <c r="G12" s="3"/>
      <c r="H12" s="3"/>
    </row>
    <row r="13" spans="2:8" x14ac:dyDescent="0.3">
      <c r="B13" s="7" t="s">
        <v>16</v>
      </c>
      <c r="C13" s="2" t="s">
        <v>11</v>
      </c>
      <c r="D13" s="2" t="s">
        <v>22</v>
      </c>
      <c r="E13" s="27">
        <v>45355</v>
      </c>
      <c r="F13" s="19">
        <v>60000</v>
      </c>
      <c r="G13" s="3">
        <v>200</v>
      </c>
      <c r="H13" s="3">
        <v>100</v>
      </c>
    </row>
    <row r="14" spans="2:8" ht="14.25" thickBot="1" x14ac:dyDescent="0.35">
      <c r="B14" s="9" t="s">
        <v>17</v>
      </c>
      <c r="C14" s="10" t="s">
        <v>11</v>
      </c>
      <c r="D14" s="10" t="s">
        <v>24</v>
      </c>
      <c r="E14" s="28">
        <v>45386</v>
      </c>
      <c r="F14" s="20">
        <v>20000</v>
      </c>
      <c r="G14" s="36">
        <v>100</v>
      </c>
      <c r="H14" s="36">
        <v>50</v>
      </c>
    </row>
    <row r="15" spans="2:8" x14ac:dyDescent="0.3">
      <c r="B15" s="22"/>
      <c r="C15" s="25" t="s">
        <v>32</v>
      </c>
      <c r="D15" s="22"/>
      <c r="E15" s="33"/>
      <c r="F15" s="23">
        <f>SUBTOTAL(1,F13:F14)</f>
        <v>40000</v>
      </c>
      <c r="G15" s="24"/>
      <c r="H15" s="24"/>
    </row>
    <row r="16" spans="2:8" x14ac:dyDescent="0.3">
      <c r="B16" s="22">
        <f>SUBTOTAL(3,B13:B14)</f>
        <v>2</v>
      </c>
      <c r="C16" s="25" t="s">
        <v>29</v>
      </c>
      <c r="D16" s="22"/>
      <c r="E16" s="33"/>
      <c r="F16" s="23"/>
      <c r="G16" s="24"/>
      <c r="H16" s="24"/>
    </row>
    <row r="17" spans="2:8" x14ac:dyDescent="0.3">
      <c r="B17" s="22"/>
      <c r="C17" s="25" t="s">
        <v>1</v>
      </c>
      <c r="D17" s="22"/>
      <c r="E17" s="33"/>
      <c r="F17" s="23">
        <f>SUBTOTAL(1,F3:F14)</f>
        <v>46250</v>
      </c>
      <c r="G17" s="24"/>
      <c r="H17" s="24"/>
    </row>
    <row r="18" spans="2:8" x14ac:dyDescent="0.3">
      <c r="B18" s="22">
        <f>SUBTOTAL(3,B3:B14)</f>
        <v>8</v>
      </c>
      <c r="C18" s="25" t="s">
        <v>0</v>
      </c>
      <c r="D18" s="22"/>
      <c r="E18" s="33"/>
      <c r="F18" s="23"/>
      <c r="G18" s="34"/>
      <c r="H18" s="34"/>
    </row>
  </sheetData>
  <sortState ref="B3:H14">
    <sortCondition descending="1" ref="C3:C14"/>
  </sortState>
  <phoneticPr fontId="2" type="noConversion"/>
  <conditionalFormatting sqref="B3:H18">
    <cfRule type="expression" dxfId="0" priority="1">
      <formula>$H3&gt;=300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5" baseType="lpstr">
      <vt:lpstr>제1작업</vt:lpstr>
      <vt:lpstr>제2작업</vt:lpstr>
      <vt:lpstr>제3작업</vt:lpstr>
      <vt:lpstr>제4작업</vt:lpstr>
      <vt:lpstr>전월판매수량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KPC</cp:lastModifiedBy>
  <dcterms:created xsi:type="dcterms:W3CDTF">2023-07-20T01:12:47Z</dcterms:created>
  <dcterms:modified xsi:type="dcterms:W3CDTF">2024-07-13T00:25:50Z</dcterms:modified>
</cp:coreProperties>
</file>