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3. ITQ_9월_정기\10. 기출공지\109_엑셀\"/>
    </mc:Choice>
  </mc:AlternateContent>
  <bookViews>
    <workbookView xWindow="-105" yWindow="-105" windowWidth="23250" windowHeight="12450"/>
  </bookViews>
  <sheets>
    <sheet name="제1작업" sheetId="5" r:id="rId1"/>
    <sheet name="제2작업" sheetId="2" r:id="rId2"/>
    <sheet name="제3작업" sheetId="3" r:id="rId3"/>
    <sheet name="제4작업" sheetId="8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분류">제1작업!$D$5:$D$12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3" l="1"/>
  <c r="G10" i="3"/>
  <c r="G5" i="3"/>
  <c r="G17" i="3" s="1"/>
  <c r="C16" i="3"/>
  <c r="C11" i="3"/>
  <c r="C6" i="3"/>
  <c r="C18" i="3" s="1"/>
  <c r="J14" i="5"/>
  <c r="J13" i="5"/>
  <c r="H11" i="2" l="1"/>
  <c r="E14" i="5" l="1"/>
  <c r="E13" i="5"/>
  <c r="J6" i="5"/>
  <c r="J7" i="5"/>
  <c r="J8" i="5"/>
  <c r="J9" i="5"/>
  <c r="J10" i="5"/>
  <c r="J11" i="5"/>
  <c r="J12" i="5"/>
  <c r="J5" i="5"/>
  <c r="I6" i="5"/>
  <c r="I7" i="5"/>
  <c r="I8" i="5"/>
  <c r="I9" i="5"/>
  <c r="I10" i="5"/>
  <c r="I11" i="5"/>
  <c r="I12" i="5"/>
  <c r="I5" i="5"/>
</calcChain>
</file>

<file path=xl/sharedStrings.xml><?xml version="1.0" encoding="utf-8"?>
<sst xmlns="http://schemas.openxmlformats.org/spreadsheetml/2006/main" count="146" uniqueCount="46">
  <si>
    <t>수강코드</t>
    <phoneticPr fontId="2" type="noConversion"/>
  </si>
  <si>
    <t>강좌명</t>
    <phoneticPr fontId="2" type="noConversion"/>
  </si>
  <si>
    <t>분류</t>
    <phoneticPr fontId="2" type="noConversion"/>
  </si>
  <si>
    <t>대상</t>
    <phoneticPr fontId="2" type="noConversion"/>
  </si>
  <si>
    <t>개강일</t>
    <phoneticPr fontId="2" type="noConversion"/>
  </si>
  <si>
    <t>수강인원</t>
    <phoneticPr fontId="2" type="noConversion"/>
  </si>
  <si>
    <t>수강료
(단위:원)</t>
    <phoneticPr fontId="2" type="noConversion"/>
  </si>
  <si>
    <t>요일</t>
    <phoneticPr fontId="2" type="noConversion"/>
  </si>
  <si>
    <t>강의실</t>
    <phoneticPr fontId="2" type="noConversion"/>
  </si>
  <si>
    <t>LC-301</t>
    <phoneticPr fontId="2" type="noConversion"/>
  </si>
  <si>
    <t>DW-415</t>
    <phoneticPr fontId="2" type="noConversion"/>
  </si>
  <si>
    <t>BS-677</t>
    <phoneticPr fontId="2" type="noConversion"/>
  </si>
  <si>
    <t>VD-658</t>
    <phoneticPr fontId="2" type="noConversion"/>
  </si>
  <si>
    <t>PT-691</t>
    <phoneticPr fontId="2" type="noConversion"/>
  </si>
  <si>
    <t>OC-460</t>
    <phoneticPr fontId="2" type="noConversion"/>
  </si>
  <si>
    <t>LP-352</t>
    <phoneticPr fontId="2" type="noConversion"/>
  </si>
  <si>
    <t>AS-328</t>
    <phoneticPr fontId="2" type="noConversion"/>
  </si>
  <si>
    <t>옻칠과 자개공예 수강료(단위:원)</t>
    <phoneticPr fontId="2" type="noConversion"/>
  </si>
  <si>
    <t>발레</t>
    <phoneticPr fontId="2" type="noConversion"/>
  </si>
  <si>
    <t>건강체육</t>
    <phoneticPr fontId="2" type="noConversion"/>
  </si>
  <si>
    <t>어린이</t>
    <phoneticPr fontId="2" type="noConversion"/>
  </si>
  <si>
    <t>가죽공예지도사</t>
    <phoneticPr fontId="2" type="noConversion"/>
  </si>
  <si>
    <t>직업능력향상</t>
    <phoneticPr fontId="2" type="noConversion"/>
  </si>
  <si>
    <t>성인</t>
    <phoneticPr fontId="2" type="noConversion"/>
  </si>
  <si>
    <t>정리수납전문가</t>
    <phoneticPr fontId="2" type="noConversion"/>
  </si>
  <si>
    <t>데생수채화</t>
    <phoneticPr fontId="2" type="noConversion"/>
  </si>
  <si>
    <t>문화예술</t>
    <phoneticPr fontId="2" type="noConversion"/>
  </si>
  <si>
    <t>밸리댄스</t>
    <phoneticPr fontId="2" type="noConversion"/>
  </si>
  <si>
    <t>오카리나</t>
    <phoneticPr fontId="2" type="noConversion"/>
  </si>
  <si>
    <t>옻칠과 자개공예</t>
    <phoneticPr fontId="2" type="noConversion"/>
  </si>
  <si>
    <t>청소년</t>
    <phoneticPr fontId="2" type="noConversion"/>
  </si>
  <si>
    <t>소도구 테라피</t>
    <phoneticPr fontId="2" type="noConversion"/>
  </si>
  <si>
    <t>직업능력향상 최대 수강인원</t>
    <phoneticPr fontId="2" type="noConversion"/>
  </si>
  <si>
    <t>직업능력향상 수강인원 평균</t>
    <phoneticPr fontId="2" type="noConversion"/>
  </si>
  <si>
    <t>&lt;&gt;성인</t>
    <phoneticPr fontId="2" type="noConversion"/>
  </si>
  <si>
    <t>&gt;=30000</t>
    <phoneticPr fontId="2" type="noConversion"/>
  </si>
  <si>
    <t>직업능력향상 개수</t>
  </si>
  <si>
    <t>문화예술 개수</t>
  </si>
  <si>
    <t>건강체육 개수</t>
  </si>
  <si>
    <t>전체 개수</t>
  </si>
  <si>
    <t>직업능력향상 평균</t>
  </si>
  <si>
    <t>문화예술 평균</t>
  </si>
  <si>
    <t>건강체육 평균</t>
  </si>
  <si>
    <t>전체 평균</t>
  </si>
  <si>
    <t>가죽공예지도사</t>
  </si>
  <si>
    <t>문화예술 강좌수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</si>
</sst>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&quot;명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b/>
      <sz val="11"/>
      <color theme="1"/>
      <name val="굴림"/>
      <family val="3"/>
      <charset val="129"/>
    </font>
    <font>
      <sz val="11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4" fontId="1" fillId="0" borderId="8" xfId="0" applyNumberFormat="1" applyFont="1" applyFill="1" applyBorder="1" applyAlignment="1">
      <alignment horizontal="center" vertical="center"/>
    </xf>
    <xf numFmtId="41" fontId="1" fillId="0" borderId="3" xfId="0" applyNumberFormat="1" applyFont="1" applyFill="1" applyBorder="1" applyAlignment="1">
      <alignment horizontal="right" vertical="center"/>
    </xf>
    <xf numFmtId="41" fontId="1" fillId="0" borderId="1" xfId="0" applyNumberFormat="1" applyFont="1" applyFill="1" applyBorder="1" applyAlignment="1">
      <alignment horizontal="right" vertical="center"/>
    </xf>
    <xf numFmtId="41" fontId="1" fillId="0" borderId="8" xfId="0" applyNumberFormat="1" applyFont="1" applyFill="1" applyBorder="1" applyAlignment="1">
      <alignment horizontal="right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41" fontId="1" fillId="0" borderId="14" xfId="0" applyNumberFormat="1" applyFont="1" applyFill="1" applyBorder="1" applyAlignment="1">
      <alignment horizontal="right" vertical="center"/>
    </xf>
    <xf numFmtId="176" fontId="1" fillId="0" borderId="3" xfId="0" applyNumberFormat="1" applyFont="1" applyFill="1" applyBorder="1" applyAlignment="1">
      <alignment horizontal="right" vertical="center"/>
    </xf>
    <xf numFmtId="176" fontId="1" fillId="0" borderId="1" xfId="0" applyNumberFormat="1" applyFont="1" applyFill="1" applyBorder="1" applyAlignment="1">
      <alignment horizontal="right" vertical="center"/>
    </xf>
    <xf numFmtId="176" fontId="1" fillId="0" borderId="8" xfId="0" applyNumberFormat="1" applyFont="1" applyFill="1" applyBorder="1" applyAlignment="1">
      <alignment horizontal="right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14" fontId="1" fillId="0" borderId="19" xfId="0" applyNumberFormat="1" applyFont="1" applyFill="1" applyBorder="1" applyAlignment="1">
      <alignment horizontal="center" vertical="center"/>
    </xf>
    <xf numFmtId="176" fontId="1" fillId="0" borderId="19" xfId="0" applyNumberFormat="1" applyFont="1" applyFill="1" applyBorder="1" applyAlignment="1">
      <alignment horizontal="right" vertical="center"/>
    </xf>
    <xf numFmtId="41" fontId="1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right" vertical="center"/>
    </xf>
    <xf numFmtId="41" fontId="1" fillId="0" borderId="0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1" fontId="1" fillId="0" borderId="15" xfId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41" fontId="1" fillId="0" borderId="9" xfId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1" fontId="1" fillId="0" borderId="3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colors>
    <mruColors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건강체육 및 문화예술 강좌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수강인원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/>
          </c:spPr>
          <c:invertIfNegative val="0"/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B6F-49D1-AA91-B69C57C3AD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(제1작업!$C$6:$C$7,제1작업!$C$9:$C$12)</c:f>
              <c:strCache>
                <c:ptCount val="6"/>
                <c:pt idx="0">
                  <c:v>발레</c:v>
                </c:pt>
                <c:pt idx="1">
                  <c:v>데생수채화</c:v>
                </c:pt>
                <c:pt idx="2">
                  <c:v>밸리댄스</c:v>
                </c:pt>
                <c:pt idx="3">
                  <c:v>오카리나</c:v>
                </c:pt>
                <c:pt idx="4">
                  <c:v>옻칠과 자개공예</c:v>
                </c:pt>
                <c:pt idx="5">
                  <c:v>소도구 테라피</c:v>
                </c:pt>
              </c:strCache>
            </c:strRef>
          </c:cat>
          <c:val>
            <c:numRef>
              <c:f>(제1작업!$G$6:$G$7,제1작업!$G$9:$G$12)</c:f>
              <c:numCache>
                <c:formatCode>#,##0"명"</c:formatCode>
                <c:ptCount val="6"/>
                <c:pt idx="0">
                  <c:v>20</c:v>
                </c:pt>
                <c:pt idx="1">
                  <c:v>12</c:v>
                </c:pt>
                <c:pt idx="2">
                  <c:v>20</c:v>
                </c:pt>
                <c:pt idx="3">
                  <c:v>15</c:v>
                </c:pt>
                <c:pt idx="4">
                  <c:v>10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6F-49D1-AA91-B69C57C3A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75565695"/>
        <c:axId val="875566527"/>
      </c:barChart>
      <c:lineChart>
        <c:grouping val="standard"/>
        <c:varyColors val="0"/>
        <c:ser>
          <c:idx val="1"/>
          <c:order val="1"/>
          <c:tx>
            <c:v>수강료(단위:원)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(제1작업!$C$6:$C$7,제1작업!$C$9:$C$12)</c:f>
              <c:strCache>
                <c:ptCount val="6"/>
                <c:pt idx="0">
                  <c:v>발레</c:v>
                </c:pt>
                <c:pt idx="1">
                  <c:v>데생수채화</c:v>
                </c:pt>
                <c:pt idx="2">
                  <c:v>밸리댄스</c:v>
                </c:pt>
                <c:pt idx="3">
                  <c:v>오카리나</c:v>
                </c:pt>
                <c:pt idx="4">
                  <c:v>옻칠과 자개공예</c:v>
                </c:pt>
                <c:pt idx="5">
                  <c:v>소도구 테라피</c:v>
                </c:pt>
              </c:strCache>
            </c:strRef>
          </c:cat>
          <c:val>
            <c:numRef>
              <c:f>(제1작업!$H$6:$H$7,제1작업!$H$9:$H$12)</c:f>
              <c:numCache>
                <c:formatCode>_(* #,##0_);_(* \(#,##0\);_(* "-"_);_(@_)</c:formatCode>
                <c:ptCount val="6"/>
                <c:pt idx="0">
                  <c:v>30000</c:v>
                </c:pt>
                <c:pt idx="1">
                  <c:v>35000</c:v>
                </c:pt>
                <c:pt idx="2">
                  <c:v>45000</c:v>
                </c:pt>
                <c:pt idx="3">
                  <c:v>50000</c:v>
                </c:pt>
                <c:pt idx="4">
                  <c:v>90000</c:v>
                </c:pt>
                <c:pt idx="5">
                  <c:v>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6F-49D1-AA91-B69C57C3A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3994591"/>
        <c:axId val="1393997503"/>
      </c:lineChart>
      <c:catAx>
        <c:axId val="8755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875566527"/>
        <c:crosses val="autoZero"/>
        <c:auto val="1"/>
        <c:lblAlgn val="ctr"/>
        <c:lblOffset val="100"/>
        <c:noMultiLvlLbl val="0"/>
      </c:catAx>
      <c:valAx>
        <c:axId val="87556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명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875565695"/>
        <c:crosses val="autoZero"/>
        <c:crossBetween val="between"/>
      </c:valAx>
      <c:valAx>
        <c:axId val="1393997503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393994591"/>
        <c:crosses val="max"/>
        <c:crossBetween val="between"/>
        <c:majorUnit val="20000"/>
      </c:valAx>
      <c:catAx>
        <c:axId val="139399459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9399750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140018</xdr:rowOff>
    </xdr:from>
    <xdr:to>
      <xdr:col>6</xdr:col>
      <xdr:colOff>485775</xdr:colOff>
      <xdr:row>2</xdr:row>
      <xdr:rowOff>187643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88595" y="140018"/>
          <a:ext cx="5494020" cy="733425"/>
        </a:xfrm>
        <a:prstGeom prst="trapezoid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평생학습관 프로그램 온라인 접수</a:t>
          </a:r>
        </a:p>
      </xdr:txBody>
    </xdr:sp>
    <xdr:clientData/>
  </xdr:twoCellAnchor>
  <xdr:twoCellAnchor>
    <xdr:from>
      <xdr:col>7</xdr:col>
      <xdr:colOff>0</xdr:colOff>
      <xdr:row>0</xdr:row>
      <xdr:rowOff>106680</xdr:rowOff>
    </xdr:from>
    <xdr:to>
      <xdr:col>10</xdr:col>
      <xdr:colOff>0</xdr:colOff>
      <xdr:row>2</xdr:row>
      <xdr:rowOff>220980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9408DCC0-5383-4A5C-95B0-DCDA521CD5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2640" y="106680"/>
          <a:ext cx="291846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6BBCD17D-27E8-4F3C-890A-65792DB5674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0.71159</cdr:x>
      <cdr:y>0.1039</cdr:y>
    </cdr:from>
    <cdr:to>
      <cdr:x>0.8115</cdr:x>
      <cdr:y>0.17384</cdr:y>
    </cdr:to>
    <cdr:sp macro="" textlink="">
      <cdr:nvSpPr>
        <cdr:cNvPr id="2" name="모서리가 둥근 사각형 설명선 1">
          <a:extLst xmlns:a="http://schemas.openxmlformats.org/drawingml/2006/main">
            <a:ext uri="{FF2B5EF4-FFF2-40B4-BE49-F238E27FC236}">
              <a16:creationId xmlns:a16="http://schemas.microsoft.com/office/drawing/2014/main" id="{040D9972-36F2-4110-A933-7D716CEAD6B8}"/>
            </a:ext>
          </a:extLst>
        </cdr:cNvPr>
        <cdr:cNvSpPr/>
      </cdr:nvSpPr>
      <cdr:spPr>
        <a:xfrm xmlns:a="http://schemas.openxmlformats.org/drawingml/2006/main">
          <a:off x="6612760" y="630621"/>
          <a:ext cx="928412" cy="424557"/>
        </a:xfrm>
        <a:prstGeom xmlns:a="http://schemas.openxmlformats.org/drawingml/2006/main" prst="wedgeRoundRectCallout">
          <a:avLst>
            <a:gd name="adj1" fmla="val 38961"/>
            <a:gd name="adj2" fmla="val 93749"/>
            <a:gd name="adj3" fmla="val 16667"/>
          </a:avLst>
        </a:prstGeom>
        <a:solidFill xmlns:a="http://schemas.openxmlformats.org/drawingml/2006/main">
          <a:sysClr val="window" lastClr="FFFFFF"/>
        </a:solidFill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10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인기강좌</a:t>
          </a:r>
          <a:endParaRPr lang="ko-KR" sz="1100">
            <a:solidFill>
              <a:sysClr val="windowText" lastClr="000000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tabSelected="1" workbookViewId="0">
      <selection activeCell="C17" sqref="C17"/>
    </sheetView>
  </sheetViews>
  <sheetFormatPr defaultColWidth="9" defaultRowHeight="13.5" x14ac:dyDescent="0.3"/>
  <cols>
    <col min="1" max="1" width="1.625" style="8" customWidth="1"/>
    <col min="2" max="2" width="13.625" style="8" customWidth="1"/>
    <col min="3" max="3" width="16.625" style="8" customWidth="1"/>
    <col min="4" max="4" width="12.625" style="8" customWidth="1"/>
    <col min="5" max="5" width="9.875" style="8" customWidth="1"/>
    <col min="6" max="6" width="14.25" style="8" customWidth="1"/>
    <col min="7" max="7" width="11.875" style="8" customWidth="1"/>
    <col min="8" max="8" width="14.375" style="8" bestFit="1" customWidth="1"/>
    <col min="9" max="9" width="10.625" style="8" customWidth="1"/>
    <col min="10" max="10" width="12.625" style="8" customWidth="1"/>
    <col min="11" max="16384" width="9" style="8"/>
  </cols>
  <sheetData>
    <row r="1" spans="2:10" ht="27" customHeight="1" x14ac:dyDescent="0.3"/>
    <row r="2" spans="2:10" ht="27" customHeight="1" x14ac:dyDescent="0.3"/>
    <row r="3" spans="2:10" ht="27" customHeight="1" thickBot="1" x14ac:dyDescent="0.35"/>
    <row r="4" spans="2:10" ht="27.75" thickBot="1" x14ac:dyDescent="0.35"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5" t="s">
        <v>6</v>
      </c>
      <c r="I4" s="4" t="s">
        <v>7</v>
      </c>
      <c r="J4" s="6" t="s">
        <v>8</v>
      </c>
    </row>
    <row r="5" spans="2:10" ht="20.100000000000001" customHeight="1" x14ac:dyDescent="0.3">
      <c r="B5" s="9" t="s">
        <v>9</v>
      </c>
      <c r="C5" s="10" t="s">
        <v>21</v>
      </c>
      <c r="D5" s="10" t="s">
        <v>22</v>
      </c>
      <c r="E5" s="10" t="s">
        <v>23</v>
      </c>
      <c r="F5" s="11">
        <v>45569</v>
      </c>
      <c r="G5" s="28">
        <v>18</v>
      </c>
      <c r="H5" s="18">
        <v>70000</v>
      </c>
      <c r="I5" s="21" t="str">
        <f>CHOOSE(WEEKDAY(F5),"일요일","월요일","화요일","수요일","목요일","금요일","토요일")</f>
        <v>금요일</v>
      </c>
      <c r="J5" s="24" t="str">
        <f>IF(MID(B5,4,1)="3","학습동아리실",IF(MID(B5,4,1)="4","창작연주실","다목적실"))</f>
        <v>학습동아리실</v>
      </c>
    </row>
    <row r="6" spans="2:10" ht="20.100000000000001" customHeight="1" x14ac:dyDescent="0.3">
      <c r="B6" s="12" t="s">
        <v>11</v>
      </c>
      <c r="C6" s="13" t="s">
        <v>18</v>
      </c>
      <c r="D6" s="13" t="s">
        <v>19</v>
      </c>
      <c r="E6" s="13" t="s">
        <v>20</v>
      </c>
      <c r="F6" s="14">
        <v>45566</v>
      </c>
      <c r="G6" s="29">
        <v>20</v>
      </c>
      <c r="H6" s="19">
        <v>30000</v>
      </c>
      <c r="I6" s="22" t="str">
        <f t="shared" ref="I6:I12" si="0">CHOOSE(WEEKDAY(F6),"일요일","월요일","화요일","수요일","목요일","금요일","토요일")</f>
        <v>화요일</v>
      </c>
      <c r="J6" s="25" t="str">
        <f t="shared" ref="J6:J12" si="1">IF(MID(B6,4,1)="3","학습동아리실",IF(MID(B6,4,1)="4","창작연주실","다목적실"))</f>
        <v>다목적실</v>
      </c>
    </row>
    <row r="7" spans="2:10" ht="20.100000000000001" customHeight="1" x14ac:dyDescent="0.3">
      <c r="B7" s="12" t="s">
        <v>10</v>
      </c>
      <c r="C7" s="13" t="s">
        <v>25</v>
      </c>
      <c r="D7" s="13" t="s">
        <v>26</v>
      </c>
      <c r="E7" s="13" t="s">
        <v>20</v>
      </c>
      <c r="F7" s="14">
        <v>45567</v>
      </c>
      <c r="G7" s="29">
        <v>12</v>
      </c>
      <c r="H7" s="19">
        <v>35000</v>
      </c>
      <c r="I7" s="22" t="str">
        <f t="shared" si="0"/>
        <v>수요일</v>
      </c>
      <c r="J7" s="25" t="str">
        <f t="shared" si="1"/>
        <v>창작연주실</v>
      </c>
    </row>
    <row r="8" spans="2:10" ht="20.100000000000001" customHeight="1" x14ac:dyDescent="0.3">
      <c r="B8" s="12" t="s">
        <v>16</v>
      </c>
      <c r="C8" s="13" t="s">
        <v>24</v>
      </c>
      <c r="D8" s="13" t="s">
        <v>22</v>
      </c>
      <c r="E8" s="13" t="s">
        <v>23</v>
      </c>
      <c r="F8" s="14">
        <v>45572</v>
      </c>
      <c r="G8" s="29">
        <v>30</v>
      </c>
      <c r="H8" s="19">
        <v>65000</v>
      </c>
      <c r="I8" s="22" t="str">
        <f t="shared" si="0"/>
        <v>월요일</v>
      </c>
      <c r="J8" s="25" t="str">
        <f t="shared" si="1"/>
        <v>학습동아리실</v>
      </c>
    </row>
    <row r="9" spans="2:10" ht="20.100000000000001" customHeight="1" x14ac:dyDescent="0.3">
      <c r="B9" s="12" t="s">
        <v>12</v>
      </c>
      <c r="C9" s="13" t="s">
        <v>27</v>
      </c>
      <c r="D9" s="13" t="s">
        <v>19</v>
      </c>
      <c r="E9" s="13" t="s">
        <v>30</v>
      </c>
      <c r="F9" s="14">
        <v>45569</v>
      </c>
      <c r="G9" s="29">
        <v>20</v>
      </c>
      <c r="H9" s="19">
        <v>45000</v>
      </c>
      <c r="I9" s="22" t="str">
        <f t="shared" si="0"/>
        <v>금요일</v>
      </c>
      <c r="J9" s="25" t="str">
        <f t="shared" si="1"/>
        <v>다목적실</v>
      </c>
    </row>
    <row r="10" spans="2:10" ht="20.100000000000001" customHeight="1" x14ac:dyDescent="0.3">
      <c r="B10" s="12" t="s">
        <v>13</v>
      </c>
      <c r="C10" s="13" t="s">
        <v>28</v>
      </c>
      <c r="D10" s="13" t="s">
        <v>26</v>
      </c>
      <c r="E10" s="13" t="s">
        <v>30</v>
      </c>
      <c r="F10" s="14">
        <v>45570</v>
      </c>
      <c r="G10" s="29">
        <v>15</v>
      </c>
      <c r="H10" s="19">
        <v>50000</v>
      </c>
      <c r="I10" s="22" t="str">
        <f t="shared" si="0"/>
        <v>토요일</v>
      </c>
      <c r="J10" s="25" t="str">
        <f t="shared" si="1"/>
        <v>다목적실</v>
      </c>
    </row>
    <row r="11" spans="2:10" ht="20.100000000000001" customHeight="1" x14ac:dyDescent="0.3">
      <c r="B11" s="12" t="s">
        <v>14</v>
      </c>
      <c r="C11" s="13" t="s">
        <v>29</v>
      </c>
      <c r="D11" s="13" t="s">
        <v>26</v>
      </c>
      <c r="E11" s="13" t="s">
        <v>23</v>
      </c>
      <c r="F11" s="14">
        <v>45575</v>
      </c>
      <c r="G11" s="29">
        <v>10</v>
      </c>
      <c r="H11" s="19">
        <v>90000</v>
      </c>
      <c r="I11" s="22" t="str">
        <f t="shared" si="0"/>
        <v>목요일</v>
      </c>
      <c r="J11" s="25" t="str">
        <f t="shared" si="1"/>
        <v>창작연주실</v>
      </c>
    </row>
    <row r="12" spans="2:10" ht="20.100000000000001" customHeight="1" thickBot="1" x14ac:dyDescent="0.35">
      <c r="B12" s="15" t="s">
        <v>15</v>
      </c>
      <c r="C12" s="16" t="s">
        <v>31</v>
      </c>
      <c r="D12" s="16" t="s">
        <v>19</v>
      </c>
      <c r="E12" s="16" t="s">
        <v>23</v>
      </c>
      <c r="F12" s="17">
        <v>45567</v>
      </c>
      <c r="G12" s="30">
        <v>25</v>
      </c>
      <c r="H12" s="20">
        <v>60000</v>
      </c>
      <c r="I12" s="23" t="str">
        <f t="shared" si="0"/>
        <v>수요일</v>
      </c>
      <c r="J12" s="26" t="str">
        <f t="shared" si="1"/>
        <v>학습동아리실</v>
      </c>
    </row>
    <row r="13" spans="2:10" ht="20.100000000000001" customHeight="1" x14ac:dyDescent="0.3">
      <c r="B13" s="48" t="s">
        <v>17</v>
      </c>
      <c r="C13" s="49"/>
      <c r="D13" s="49"/>
      <c r="E13" s="27">
        <f>INDEX(B5:H12,MATCH(C11,C5:C12,0),7)</f>
        <v>90000</v>
      </c>
      <c r="F13" s="50"/>
      <c r="G13" s="49" t="s">
        <v>45</v>
      </c>
      <c r="H13" s="49"/>
      <c r="I13" s="49"/>
      <c r="J13" s="42">
        <f>COUNTIF(분류,"문화예술")</f>
        <v>3</v>
      </c>
    </row>
    <row r="14" spans="2:10" ht="27.75" thickBot="1" x14ac:dyDescent="0.35">
      <c r="B14" s="52" t="s">
        <v>32</v>
      </c>
      <c r="C14" s="53"/>
      <c r="D14" s="53"/>
      <c r="E14" s="23" t="str">
        <f>DMAX(B4:H12,G4,D4:D5)&amp;"명"</f>
        <v>30명</v>
      </c>
      <c r="F14" s="51"/>
      <c r="G14" s="7" t="s">
        <v>1</v>
      </c>
      <c r="H14" s="16" t="s">
        <v>44</v>
      </c>
      <c r="I14" s="43" t="s">
        <v>6</v>
      </c>
      <c r="J14" s="44">
        <f>VLOOKUP(H14,C5:H12,6,0)</f>
        <v>70000</v>
      </c>
    </row>
  </sheetData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2" priority="1">
      <formula>$H5&gt;=70000</formula>
    </cfRule>
  </conditionalFormatting>
  <dataValidations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I20" sqref="I20"/>
    </sheetView>
  </sheetViews>
  <sheetFormatPr defaultColWidth="9" defaultRowHeight="13.5" x14ac:dyDescent="0.3"/>
  <cols>
    <col min="1" max="1" width="1.625" style="1" customWidth="1"/>
    <col min="2" max="2" width="13.625" style="1" customWidth="1"/>
    <col min="3" max="3" width="16.625" style="1" customWidth="1"/>
    <col min="4" max="4" width="12.625" style="1" customWidth="1"/>
    <col min="5" max="5" width="10.625" style="1" customWidth="1"/>
    <col min="6" max="6" width="13.25" style="1" bestFit="1" customWidth="1"/>
    <col min="7" max="7" width="9" style="1" bestFit="1" customWidth="1"/>
    <col min="8" max="8" width="9.625" style="1" bestFit="1" customWidth="1"/>
    <col min="9" max="16384" width="9" style="1"/>
  </cols>
  <sheetData>
    <row r="1" spans="2:8" ht="14.25" thickBot="1" x14ac:dyDescent="0.35"/>
    <row r="2" spans="2:8" ht="27.75" thickBot="1" x14ac:dyDescent="0.35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5" t="s">
        <v>6</v>
      </c>
    </row>
    <row r="3" spans="2:8" ht="15" customHeight="1" x14ac:dyDescent="0.3">
      <c r="B3" s="9" t="s">
        <v>9</v>
      </c>
      <c r="C3" s="10" t="s">
        <v>21</v>
      </c>
      <c r="D3" s="10" t="s">
        <v>22</v>
      </c>
      <c r="E3" s="10" t="s">
        <v>23</v>
      </c>
      <c r="F3" s="11">
        <v>45569</v>
      </c>
      <c r="G3" s="28">
        <v>19.999999999999996</v>
      </c>
      <c r="H3" s="18">
        <v>70000</v>
      </c>
    </row>
    <row r="4" spans="2:8" ht="15" customHeight="1" x14ac:dyDescent="0.3">
      <c r="B4" s="12" t="s">
        <v>11</v>
      </c>
      <c r="C4" s="13" t="s">
        <v>18</v>
      </c>
      <c r="D4" s="13" t="s">
        <v>19</v>
      </c>
      <c r="E4" s="13" t="s">
        <v>20</v>
      </c>
      <c r="F4" s="14">
        <v>45566</v>
      </c>
      <c r="G4" s="29">
        <v>20</v>
      </c>
      <c r="H4" s="19">
        <v>30000</v>
      </c>
    </row>
    <row r="5" spans="2:8" ht="15" customHeight="1" x14ac:dyDescent="0.3">
      <c r="B5" s="12" t="s">
        <v>10</v>
      </c>
      <c r="C5" s="13" t="s">
        <v>25</v>
      </c>
      <c r="D5" s="13" t="s">
        <v>26</v>
      </c>
      <c r="E5" s="13" t="s">
        <v>20</v>
      </c>
      <c r="F5" s="14">
        <v>45567</v>
      </c>
      <c r="G5" s="29">
        <v>12</v>
      </c>
      <c r="H5" s="19">
        <v>35000</v>
      </c>
    </row>
    <row r="6" spans="2:8" ht="15" customHeight="1" x14ac:dyDescent="0.3">
      <c r="B6" s="12" t="s">
        <v>16</v>
      </c>
      <c r="C6" s="13" t="s">
        <v>24</v>
      </c>
      <c r="D6" s="13" t="s">
        <v>22</v>
      </c>
      <c r="E6" s="13" t="s">
        <v>23</v>
      </c>
      <c r="F6" s="14">
        <v>45572</v>
      </c>
      <c r="G6" s="29">
        <v>30</v>
      </c>
      <c r="H6" s="19">
        <v>65000</v>
      </c>
    </row>
    <row r="7" spans="2:8" ht="15" customHeight="1" x14ac:dyDescent="0.3">
      <c r="B7" s="12" t="s">
        <v>12</v>
      </c>
      <c r="C7" s="13" t="s">
        <v>27</v>
      </c>
      <c r="D7" s="13" t="s">
        <v>19</v>
      </c>
      <c r="E7" s="13" t="s">
        <v>30</v>
      </c>
      <c r="F7" s="14">
        <v>45569</v>
      </c>
      <c r="G7" s="29">
        <v>20</v>
      </c>
      <c r="H7" s="19">
        <v>45000</v>
      </c>
    </row>
    <row r="8" spans="2:8" ht="15" customHeight="1" x14ac:dyDescent="0.3">
      <c r="B8" s="12" t="s">
        <v>13</v>
      </c>
      <c r="C8" s="13" t="s">
        <v>28</v>
      </c>
      <c r="D8" s="13" t="s">
        <v>26</v>
      </c>
      <c r="E8" s="13" t="s">
        <v>30</v>
      </c>
      <c r="F8" s="14">
        <v>45570</v>
      </c>
      <c r="G8" s="29">
        <v>15</v>
      </c>
      <c r="H8" s="19">
        <v>50000</v>
      </c>
    </row>
    <row r="9" spans="2:8" ht="15" customHeight="1" x14ac:dyDescent="0.3">
      <c r="B9" s="12" t="s">
        <v>14</v>
      </c>
      <c r="C9" s="13" t="s">
        <v>29</v>
      </c>
      <c r="D9" s="13" t="s">
        <v>26</v>
      </c>
      <c r="E9" s="13" t="s">
        <v>23</v>
      </c>
      <c r="F9" s="14">
        <v>45575</v>
      </c>
      <c r="G9" s="29">
        <v>10</v>
      </c>
      <c r="H9" s="19">
        <v>90000</v>
      </c>
    </row>
    <row r="10" spans="2:8" ht="15" customHeight="1" x14ac:dyDescent="0.3">
      <c r="B10" s="31" t="s">
        <v>15</v>
      </c>
      <c r="C10" s="32" t="s">
        <v>31</v>
      </c>
      <c r="D10" s="32" t="s">
        <v>19</v>
      </c>
      <c r="E10" s="32" t="s">
        <v>23</v>
      </c>
      <c r="F10" s="33">
        <v>45567</v>
      </c>
      <c r="G10" s="34">
        <v>25</v>
      </c>
      <c r="H10" s="35">
        <v>60000</v>
      </c>
    </row>
    <row r="11" spans="2:8" ht="15" customHeight="1" x14ac:dyDescent="0.3">
      <c r="B11" s="54" t="s">
        <v>33</v>
      </c>
      <c r="C11" s="54"/>
      <c r="D11" s="54"/>
      <c r="E11" s="54"/>
      <c r="F11" s="54"/>
      <c r="G11" s="54"/>
      <c r="H11" s="2">
        <f>DAVERAGE(B2:H10,6,D2:D3)</f>
        <v>25</v>
      </c>
    </row>
    <row r="13" spans="2:8" ht="14.25" thickBot="1" x14ac:dyDescent="0.35"/>
    <row r="14" spans="2:8" ht="27.75" thickBot="1" x14ac:dyDescent="0.35">
      <c r="B14" s="4" t="s">
        <v>3</v>
      </c>
      <c r="C14" s="5" t="s">
        <v>6</v>
      </c>
    </row>
    <row r="15" spans="2:8" ht="15" customHeight="1" x14ac:dyDescent="0.3">
      <c r="B15" s="10" t="s">
        <v>34</v>
      </c>
      <c r="C15" s="47" t="s">
        <v>35</v>
      </c>
    </row>
    <row r="17" spans="2:5" ht="14.25" thickBot="1" x14ac:dyDescent="0.35"/>
    <row r="18" spans="2:5" ht="27" x14ac:dyDescent="0.3">
      <c r="B18" s="4" t="s">
        <v>1</v>
      </c>
      <c r="C18" s="4" t="s">
        <v>4</v>
      </c>
      <c r="D18" s="4" t="s">
        <v>5</v>
      </c>
      <c r="E18" s="5" t="s">
        <v>6</v>
      </c>
    </row>
    <row r="19" spans="2:5" ht="15" customHeight="1" x14ac:dyDescent="0.3">
      <c r="B19" s="13" t="s">
        <v>18</v>
      </c>
      <c r="C19" s="14">
        <v>45566</v>
      </c>
      <c r="D19" s="29">
        <v>20</v>
      </c>
      <c r="E19" s="19">
        <v>30000</v>
      </c>
    </row>
    <row r="20" spans="2:5" ht="15" customHeight="1" x14ac:dyDescent="0.3">
      <c r="B20" s="13" t="s">
        <v>25</v>
      </c>
      <c r="C20" s="14">
        <v>45567</v>
      </c>
      <c r="D20" s="29">
        <v>12</v>
      </c>
      <c r="E20" s="19">
        <v>35000</v>
      </c>
    </row>
    <row r="21" spans="2:5" ht="15" customHeight="1" x14ac:dyDescent="0.3">
      <c r="B21" s="13" t="s">
        <v>27</v>
      </c>
      <c r="C21" s="14">
        <v>45569</v>
      </c>
      <c r="D21" s="29">
        <v>20</v>
      </c>
      <c r="E21" s="19">
        <v>45000</v>
      </c>
    </row>
    <row r="22" spans="2:5" ht="15" customHeight="1" x14ac:dyDescent="0.3">
      <c r="B22" s="13" t="s">
        <v>28</v>
      </c>
      <c r="C22" s="14">
        <v>45570</v>
      </c>
      <c r="D22" s="29">
        <v>15</v>
      </c>
      <c r="E22" s="19">
        <v>50000</v>
      </c>
    </row>
  </sheetData>
  <mergeCells count="1">
    <mergeCell ref="B11:G11"/>
  </mergeCells>
  <phoneticPr fontId="2" type="noConversion"/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4AC1825A-519C-4770-B756-ACB151D8E254}">
            <xm:f>제1작업!$H3&gt;=70000</xm:f>
            <x14:dxf>
              <font>
                <b/>
                <i val="0"/>
                <color rgb="FF0070C0"/>
              </font>
            </x14:dxf>
          </x14:cfRule>
          <xm:sqref>B3:H10 B15:C15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workbookViewId="0">
      <selection activeCell="D24" sqref="D24"/>
    </sheetView>
  </sheetViews>
  <sheetFormatPr defaultColWidth="9" defaultRowHeight="13.5" x14ac:dyDescent="0.3"/>
  <cols>
    <col min="1" max="1" width="1.625" style="1" customWidth="1"/>
    <col min="2" max="2" width="13.625" style="1" customWidth="1"/>
    <col min="3" max="3" width="16.625" style="1" customWidth="1"/>
    <col min="4" max="4" width="18.125" style="1" customWidth="1"/>
    <col min="5" max="5" width="9.875" style="1" customWidth="1"/>
    <col min="6" max="6" width="14.25" style="1" customWidth="1"/>
    <col min="7" max="7" width="11.875" style="1" customWidth="1"/>
    <col min="8" max="8" width="14.375" style="1" bestFit="1" customWidth="1"/>
    <col min="9" max="16384" width="9" style="1"/>
  </cols>
  <sheetData>
    <row r="1" spans="2:8" ht="14.25" thickBot="1" x14ac:dyDescent="0.35"/>
    <row r="2" spans="2:8" ht="27.75" thickBot="1" x14ac:dyDescent="0.35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5" t="s">
        <v>6</v>
      </c>
    </row>
    <row r="3" spans="2:8" x14ac:dyDescent="0.3">
      <c r="B3" s="9" t="s">
        <v>9</v>
      </c>
      <c r="C3" s="10" t="s">
        <v>21</v>
      </c>
      <c r="D3" s="10" t="s">
        <v>22</v>
      </c>
      <c r="E3" s="10" t="s">
        <v>23</v>
      </c>
      <c r="F3" s="11">
        <v>45569</v>
      </c>
      <c r="G3" s="28">
        <v>18</v>
      </c>
      <c r="H3" s="18">
        <v>70000</v>
      </c>
    </row>
    <row r="4" spans="2:8" x14ac:dyDescent="0.3">
      <c r="B4" s="12" t="s">
        <v>16</v>
      </c>
      <c r="C4" s="13" t="s">
        <v>24</v>
      </c>
      <c r="D4" s="13" t="s">
        <v>22</v>
      </c>
      <c r="E4" s="13" t="s">
        <v>23</v>
      </c>
      <c r="F4" s="14">
        <v>45572</v>
      </c>
      <c r="G4" s="29">
        <v>30</v>
      </c>
      <c r="H4" s="19">
        <v>65000</v>
      </c>
    </row>
    <row r="5" spans="2:8" x14ac:dyDescent="0.3">
      <c r="B5" s="12"/>
      <c r="C5" s="13"/>
      <c r="D5" s="40" t="s">
        <v>40</v>
      </c>
      <c r="E5" s="13"/>
      <c r="F5" s="14"/>
      <c r="G5" s="29">
        <f>SUBTOTAL(1,G3:G4)</f>
        <v>24</v>
      </c>
      <c r="H5" s="19"/>
    </row>
    <row r="6" spans="2:8" x14ac:dyDescent="0.3">
      <c r="B6" s="12"/>
      <c r="C6" s="13">
        <f>SUBTOTAL(3,C3:C4)</f>
        <v>2</v>
      </c>
      <c r="D6" s="40" t="s">
        <v>36</v>
      </c>
      <c r="E6" s="13"/>
      <c r="F6" s="14"/>
      <c r="G6" s="29"/>
      <c r="H6" s="19"/>
    </row>
    <row r="7" spans="2:8" x14ac:dyDescent="0.3">
      <c r="B7" s="12" t="s">
        <v>10</v>
      </c>
      <c r="C7" s="13" t="s">
        <v>25</v>
      </c>
      <c r="D7" s="13" t="s">
        <v>26</v>
      </c>
      <c r="E7" s="13" t="s">
        <v>20</v>
      </c>
      <c r="F7" s="14">
        <v>45567</v>
      </c>
      <c r="G7" s="29">
        <v>12</v>
      </c>
      <c r="H7" s="19">
        <v>35000</v>
      </c>
    </row>
    <row r="8" spans="2:8" x14ac:dyDescent="0.3">
      <c r="B8" s="12" t="s">
        <v>13</v>
      </c>
      <c r="C8" s="13" t="s">
        <v>28</v>
      </c>
      <c r="D8" s="13" t="s">
        <v>26</v>
      </c>
      <c r="E8" s="13" t="s">
        <v>30</v>
      </c>
      <c r="F8" s="14">
        <v>45570</v>
      </c>
      <c r="G8" s="29">
        <v>15</v>
      </c>
      <c r="H8" s="19">
        <v>50000</v>
      </c>
    </row>
    <row r="9" spans="2:8" x14ac:dyDescent="0.3">
      <c r="B9" s="12" t="s">
        <v>14</v>
      </c>
      <c r="C9" s="13" t="s">
        <v>29</v>
      </c>
      <c r="D9" s="13" t="s">
        <v>26</v>
      </c>
      <c r="E9" s="13" t="s">
        <v>23</v>
      </c>
      <c r="F9" s="14">
        <v>45575</v>
      </c>
      <c r="G9" s="29">
        <v>10</v>
      </c>
      <c r="H9" s="19">
        <v>90000</v>
      </c>
    </row>
    <row r="10" spans="2:8" x14ac:dyDescent="0.3">
      <c r="B10" s="12"/>
      <c r="C10" s="13"/>
      <c r="D10" s="40" t="s">
        <v>41</v>
      </c>
      <c r="E10" s="13"/>
      <c r="F10" s="14"/>
      <c r="G10" s="29">
        <f>SUBTOTAL(1,G7:G9)</f>
        <v>12.333333333333334</v>
      </c>
      <c r="H10" s="19"/>
    </row>
    <row r="11" spans="2:8" x14ac:dyDescent="0.3">
      <c r="B11" s="12"/>
      <c r="C11" s="13">
        <f>SUBTOTAL(3,C7:C9)</f>
        <v>3</v>
      </c>
      <c r="D11" s="40" t="s">
        <v>37</v>
      </c>
      <c r="E11" s="13"/>
      <c r="F11" s="14"/>
      <c r="G11" s="29"/>
      <c r="H11" s="19"/>
    </row>
    <row r="12" spans="2:8" x14ac:dyDescent="0.3">
      <c r="B12" s="12" t="s">
        <v>11</v>
      </c>
      <c r="C12" s="13" t="s">
        <v>18</v>
      </c>
      <c r="D12" s="13" t="s">
        <v>19</v>
      </c>
      <c r="E12" s="13" t="s">
        <v>20</v>
      </c>
      <c r="F12" s="14">
        <v>45566</v>
      </c>
      <c r="G12" s="29">
        <v>20</v>
      </c>
      <c r="H12" s="19">
        <v>30000</v>
      </c>
    </row>
    <row r="13" spans="2:8" x14ac:dyDescent="0.3">
      <c r="B13" s="12" t="s">
        <v>12</v>
      </c>
      <c r="C13" s="13" t="s">
        <v>27</v>
      </c>
      <c r="D13" s="13" t="s">
        <v>19</v>
      </c>
      <c r="E13" s="13" t="s">
        <v>30</v>
      </c>
      <c r="F13" s="14">
        <v>45569</v>
      </c>
      <c r="G13" s="29">
        <v>20</v>
      </c>
      <c r="H13" s="19">
        <v>45000</v>
      </c>
    </row>
    <row r="14" spans="2:8" ht="14.25" thickBot="1" x14ac:dyDescent="0.35">
      <c r="B14" s="45" t="s">
        <v>15</v>
      </c>
      <c r="C14" s="46" t="s">
        <v>31</v>
      </c>
      <c r="D14" s="46" t="s">
        <v>19</v>
      </c>
      <c r="E14" s="46" t="s">
        <v>23</v>
      </c>
      <c r="F14" s="17">
        <v>45567</v>
      </c>
      <c r="G14" s="30">
        <v>25</v>
      </c>
      <c r="H14" s="20">
        <v>60000</v>
      </c>
    </row>
    <row r="15" spans="2:8" x14ac:dyDescent="0.3">
      <c r="B15" s="36"/>
      <c r="C15" s="36"/>
      <c r="D15" s="41" t="s">
        <v>42</v>
      </c>
      <c r="E15" s="36"/>
      <c r="F15" s="37"/>
      <c r="G15" s="38">
        <f>SUBTOTAL(1,G12:G14)</f>
        <v>21.666666666666668</v>
      </c>
      <c r="H15" s="39"/>
    </row>
    <row r="16" spans="2:8" x14ac:dyDescent="0.3">
      <c r="B16" s="36"/>
      <c r="C16" s="36">
        <f>SUBTOTAL(3,C12:C14)</f>
        <v>3</v>
      </c>
      <c r="D16" s="41" t="s">
        <v>38</v>
      </c>
      <c r="E16" s="36"/>
      <c r="F16" s="37"/>
      <c r="G16" s="38"/>
      <c r="H16" s="39"/>
    </row>
    <row r="17" spans="2:8" x14ac:dyDescent="0.3">
      <c r="B17" s="36"/>
      <c r="C17" s="36"/>
      <c r="D17" s="41" t="s">
        <v>43</v>
      </c>
      <c r="E17" s="36"/>
      <c r="F17" s="37"/>
      <c r="G17" s="38">
        <f>SUBTOTAL(1,G3:G14)</f>
        <v>18.75</v>
      </c>
      <c r="H17" s="39"/>
    </row>
    <row r="18" spans="2:8" x14ac:dyDescent="0.3">
      <c r="B18" s="36"/>
      <c r="C18" s="36">
        <f>SUBTOTAL(3,C3:C14)</f>
        <v>8</v>
      </c>
      <c r="D18" s="41" t="s">
        <v>39</v>
      </c>
      <c r="E18" s="36"/>
      <c r="F18" s="37"/>
      <c r="G18" s="38"/>
      <c r="H18" s="39"/>
    </row>
  </sheetData>
  <sortState ref="B3:H14">
    <sortCondition descending="1" ref="D3:D14"/>
  </sortState>
  <phoneticPr fontId="2" type="noConversion"/>
  <conditionalFormatting sqref="B3:H18">
    <cfRule type="expression" dxfId="0" priority="1">
      <formula>$H3&gt;=70000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KPC</cp:lastModifiedBy>
  <dcterms:created xsi:type="dcterms:W3CDTF">2024-03-29T00:43:30Z</dcterms:created>
  <dcterms:modified xsi:type="dcterms:W3CDTF">2024-09-23T04:22:36Z</dcterms:modified>
</cp:coreProperties>
</file>