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F:\3. 유가희 회사\01. 자격검정센터\2024_자검\01. 출제\01. 출제\06. ITQ_4월_정기\10. 기출공지\104_엑셀\"/>
    </mc:Choice>
  </mc:AlternateContent>
  <bookViews>
    <workbookView xWindow="-120" yWindow="-120" windowWidth="29040" windowHeight="15720"/>
  </bookViews>
  <sheets>
    <sheet name="제1작업" sheetId="1" r:id="rId1"/>
    <sheet name="제2작업" sheetId="2" r:id="rId2"/>
    <sheet name="제3작업" sheetId="3" r:id="rId3"/>
    <sheet name="제4작업" sheetId="8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분류">제1작업!$D$5:$D$12</definedName>
  </definedName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J13" i="1" l="1"/>
  <c r="J14" i="1"/>
  <c r="I12" i="1"/>
  <c r="I11" i="1"/>
  <c r="I10" i="1"/>
  <c r="I9" i="1"/>
  <c r="I8" i="1"/>
  <c r="I7" i="1"/>
  <c r="I6" i="1"/>
  <c r="I5" i="1"/>
  <c r="J6" i="1"/>
  <c r="J7" i="1"/>
  <c r="J8" i="1"/>
  <c r="J9" i="1"/>
  <c r="J10" i="1"/>
  <c r="J11" i="1"/>
  <c r="J12" i="1"/>
  <c r="J5" i="1"/>
</calcChain>
</file>

<file path=xl/sharedStrings.xml><?xml version="1.0" encoding="utf-8"?>
<sst xmlns="http://schemas.openxmlformats.org/spreadsheetml/2006/main" count="109" uniqueCount="48">
  <si>
    <t>코드</t>
  </si>
  <si>
    <t>코드</t>
    <phoneticPr fontId="2" type="noConversion"/>
  </si>
  <si>
    <t>총합계</t>
  </si>
  <si>
    <t>요리명</t>
    <phoneticPr fontId="2" type="noConversion"/>
  </si>
  <si>
    <t>분류</t>
  </si>
  <si>
    <t>분류</t>
    <phoneticPr fontId="2" type="noConversion"/>
  </si>
  <si>
    <t>다이어트</t>
  </si>
  <si>
    <t>다이어트</t>
    <phoneticPr fontId="2" type="noConversion"/>
  </si>
  <si>
    <t>도시락</t>
  </si>
  <si>
    <t>도시락</t>
    <phoneticPr fontId="2" type="noConversion"/>
  </si>
  <si>
    <t>요리후기</t>
    <phoneticPr fontId="2" type="noConversion"/>
  </si>
  <si>
    <t>두부덮밥</t>
    <phoneticPr fontId="2" type="noConversion"/>
  </si>
  <si>
    <t>요리난이도</t>
    <phoneticPr fontId="2" type="noConversion"/>
  </si>
  <si>
    <t>파프리카계란찜</t>
    <phoneticPr fontId="2" type="noConversion"/>
  </si>
  <si>
    <t>시금치프리타타</t>
    <phoneticPr fontId="2" type="noConversion"/>
  </si>
  <si>
    <t>샐러드샌드위치</t>
    <phoneticPr fontId="2" type="noConversion"/>
  </si>
  <si>
    <t>삼색덮밥</t>
    <phoneticPr fontId="2" type="noConversion"/>
  </si>
  <si>
    <t>명절</t>
  </si>
  <si>
    <t>명절</t>
    <phoneticPr fontId="2" type="noConversion"/>
  </si>
  <si>
    <t>궁중잡채</t>
    <phoneticPr fontId="2" type="noConversion"/>
  </si>
  <si>
    <t>깻잎전</t>
    <phoneticPr fontId="2" type="noConversion"/>
  </si>
  <si>
    <t>공유
(건수)</t>
    <phoneticPr fontId="2" type="noConversion"/>
  </si>
  <si>
    <t>칼로리
(100g당)</t>
    <phoneticPr fontId="2" type="noConversion"/>
  </si>
  <si>
    <t>명란마요주먹밥</t>
    <phoneticPr fontId="2" type="noConversion"/>
  </si>
  <si>
    <t>D2091</t>
  </si>
  <si>
    <t>D2091</t>
    <phoneticPr fontId="2" type="noConversion"/>
  </si>
  <si>
    <t>B1041</t>
    <phoneticPr fontId="2" type="noConversion"/>
  </si>
  <si>
    <t>D3062</t>
    <phoneticPr fontId="2" type="noConversion"/>
  </si>
  <si>
    <t>B3142</t>
    <phoneticPr fontId="2" type="noConversion"/>
  </si>
  <si>
    <t>H6153</t>
    <phoneticPr fontId="2" type="noConversion"/>
  </si>
  <si>
    <t>H3153</t>
    <phoneticPr fontId="2" type="noConversion"/>
  </si>
  <si>
    <t>B3092</t>
    <phoneticPr fontId="2" type="noConversion"/>
  </si>
  <si>
    <t>D1071</t>
    <phoneticPr fontId="2" type="noConversion"/>
  </si>
  <si>
    <t>칼로리
(100g당)</t>
    <phoneticPr fontId="2" type="noConversion"/>
  </si>
  <si>
    <t>최대 공유(건수)</t>
    <phoneticPr fontId="2" type="noConversion"/>
  </si>
  <si>
    <t>조리시간(분)</t>
  </si>
  <si>
    <t>조리시간(분)</t>
    <phoneticPr fontId="2" type="noConversion"/>
  </si>
  <si>
    <t>다이어트 요리후기 합계</t>
    <phoneticPr fontId="2" type="noConversion"/>
  </si>
  <si>
    <t>개수 : 요리후기</t>
  </si>
  <si>
    <t>**</t>
  </si>
  <si>
    <t>&lt;=80</t>
    <phoneticPr fontId="2" type="noConversion"/>
  </si>
  <si>
    <t>H*</t>
    <phoneticPr fontId="2" type="noConversion"/>
  </si>
  <si>
    <t>평균 : 칼로리(100g당)</t>
  </si>
  <si>
    <t>&lt;41</t>
  </si>
  <si>
    <t>41-70</t>
  </si>
  <si>
    <t>71-100</t>
  </si>
  <si>
    <t>순위</t>
    <phoneticPr fontId="2" type="noConversion"/>
  </si>
  <si>
    <t>명절 요리 비율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</si>
</sst>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0_-;\-* #,##0.00_-;_-* &quot;-&quot;_-;_-@_-"/>
    <numFmt numFmtId="177" formatCode="#,##0_ "/>
    <numFmt numFmtId="178" formatCode="General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1" fontId="3" fillId="0" borderId="3" xfId="1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41" fontId="3" fillId="0" borderId="7" xfId="1" applyFont="1" applyBorder="1">
      <alignment vertical="center"/>
    </xf>
    <xf numFmtId="41" fontId="3" fillId="0" borderId="7" xfId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177" fontId="3" fillId="0" borderId="7" xfId="1" applyNumberFormat="1" applyFont="1" applyBorder="1">
      <alignment vertical="center"/>
    </xf>
    <xf numFmtId="178" fontId="3" fillId="0" borderId="3" xfId="1" applyNumberFormat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7" xfId="1" applyNumberFormat="1" applyFont="1" applyBorder="1">
      <alignment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0" fillId="0" borderId="0" xfId="0" pivotButton="1" applyNumberFormat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41" fontId="3" fillId="0" borderId="13" xfId="1" applyFont="1" applyFill="1" applyBorder="1">
      <alignment vertical="center"/>
    </xf>
    <xf numFmtId="41" fontId="3" fillId="0" borderId="18" xfId="1" applyFont="1" applyFill="1" applyBorder="1" applyAlignment="1">
      <alignment horizontal="center" vertical="center"/>
    </xf>
    <xf numFmtId="41" fontId="3" fillId="0" borderId="19" xfId="1" applyFont="1" applyFill="1" applyBorder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176" fontId="3" fillId="0" borderId="3" xfId="1" applyNumberFormat="1" applyFont="1" applyBorder="1" applyAlignment="1">
      <alignment horizontal="right" vertical="center"/>
    </xf>
    <xf numFmtId="9" fontId="3" fillId="0" borderId="7" xfId="1" applyNumberFormat="1" applyFont="1" applyBorder="1" applyAlignment="1">
      <alignment horizontal="right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8" fontId="3" fillId="0" borderId="7" xfId="1" applyNumberFormat="1" applyFont="1" applyBorder="1" applyAlignment="1">
      <alignment horizontal="right" vertical="center"/>
    </xf>
    <xf numFmtId="177" fontId="3" fillId="0" borderId="7" xfId="1" applyNumberFormat="1" applyFont="1" applyBorder="1" applyAlignment="1">
      <alignment horizontal="right" vertical="center"/>
    </xf>
    <xf numFmtId="41" fontId="3" fillId="0" borderId="4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8" xfId="1" applyFont="1" applyBorder="1" applyAlignment="1">
      <alignment horizontal="right" vertical="center"/>
    </xf>
    <xf numFmtId="41" fontId="0" fillId="0" borderId="0" xfId="0" applyNumberFormat="1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 wrapText="1"/>
    </xf>
    <xf numFmtId="41" fontId="0" fillId="0" borderId="0" xfId="0" applyNumberFormat="1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다이어트 및 도시락 요리 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공유(건수)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0C4-4FE8-9730-4DE75D41F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(제1작업!$C$5:$C$8,제1작업!$C$11:$C$12)</c:f>
              <c:strCache>
                <c:ptCount val="6"/>
                <c:pt idx="0">
                  <c:v>두부덮밥</c:v>
                </c:pt>
                <c:pt idx="1">
                  <c:v>명란마요주먹밥</c:v>
                </c:pt>
                <c:pt idx="2">
                  <c:v>시금치프리타타</c:v>
                </c:pt>
                <c:pt idx="3">
                  <c:v>샐러드샌드위치</c:v>
                </c:pt>
                <c:pt idx="4">
                  <c:v>삼색덮밥</c:v>
                </c:pt>
                <c:pt idx="5">
                  <c:v>파프리카계란찜</c:v>
                </c:pt>
              </c:strCache>
            </c:strRef>
          </c:cat>
          <c:val>
            <c:numRef>
              <c:f>(제1작업!$G$5:$G$8,제1작업!$G$11:$G$12)</c:f>
              <c:numCache>
                <c:formatCode>#,##0_ </c:formatCode>
                <c:ptCount val="6"/>
                <c:pt idx="0">
                  <c:v>986</c:v>
                </c:pt>
                <c:pt idx="1">
                  <c:v>94</c:v>
                </c:pt>
                <c:pt idx="2">
                  <c:v>693</c:v>
                </c:pt>
                <c:pt idx="3">
                  <c:v>505</c:v>
                </c:pt>
                <c:pt idx="4">
                  <c:v>1126</c:v>
                </c:pt>
                <c:pt idx="5">
                  <c:v>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4-4FE8-9730-4DE75D41F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18847744"/>
        <c:axId val="1718850240"/>
      </c:barChart>
      <c:lineChart>
        <c:grouping val="standar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요리후기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(제1작업!$C$5:$C$8,제1작업!$C$11:$C$12)</c:f>
              <c:strCache>
                <c:ptCount val="6"/>
                <c:pt idx="0">
                  <c:v>두부덮밥</c:v>
                </c:pt>
                <c:pt idx="1">
                  <c:v>명란마요주먹밥</c:v>
                </c:pt>
                <c:pt idx="2">
                  <c:v>시금치프리타타</c:v>
                </c:pt>
                <c:pt idx="3">
                  <c:v>샐러드샌드위치</c:v>
                </c:pt>
                <c:pt idx="4">
                  <c:v>삼색덮밥</c:v>
                </c:pt>
                <c:pt idx="5">
                  <c:v>파프리카계란찜</c:v>
                </c:pt>
              </c:strCache>
            </c:strRef>
          </c:cat>
          <c:val>
            <c:numRef>
              <c:f>(제1작업!$F$5:$F$8,제1작업!$F$11:$F$12)</c:f>
              <c:numCache>
                <c:formatCode>General"개"</c:formatCode>
                <c:ptCount val="6"/>
                <c:pt idx="0">
                  <c:v>24</c:v>
                </c:pt>
                <c:pt idx="1">
                  <c:v>5</c:v>
                </c:pt>
                <c:pt idx="2">
                  <c:v>14</c:v>
                </c:pt>
                <c:pt idx="3">
                  <c:v>96</c:v>
                </c:pt>
                <c:pt idx="4">
                  <c:v>63</c:v>
                </c:pt>
                <c:pt idx="5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C4-4FE8-9730-4DE75D41F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92672"/>
        <c:axId val="1656788512"/>
      </c:lineChart>
      <c:catAx>
        <c:axId val="171884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718850240"/>
        <c:crosses val="autoZero"/>
        <c:auto val="1"/>
        <c:lblAlgn val="ctr"/>
        <c:lblOffset val="100"/>
        <c:noMultiLvlLbl val="0"/>
      </c:catAx>
      <c:valAx>
        <c:axId val="171885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 w="2540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718847744"/>
        <c:crosses val="autoZero"/>
        <c:crossBetween val="between"/>
        <c:majorUnit val="400"/>
      </c:valAx>
      <c:valAx>
        <c:axId val="1656788512"/>
        <c:scaling>
          <c:orientation val="minMax"/>
        </c:scaling>
        <c:delete val="0"/>
        <c:axPos val="r"/>
        <c:numFmt formatCode="General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56792672"/>
        <c:crosses val="max"/>
        <c:crossBetween val="between"/>
      </c:valAx>
      <c:catAx>
        <c:axId val="16567926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5678851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123825</xdr:rowOff>
    </xdr:from>
    <xdr:to>
      <xdr:col>6</xdr:col>
      <xdr:colOff>361950</xdr:colOff>
      <xdr:row>2</xdr:row>
      <xdr:rowOff>171450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1450" y="123825"/>
          <a:ext cx="5076825" cy="61912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맛나앱 상황별 요리 현황</a:t>
          </a:r>
        </a:p>
      </xdr:txBody>
    </xdr:sp>
    <xdr:clientData/>
  </xdr:twoCellAnchor>
  <xdr:twoCellAnchor>
    <xdr:from>
      <xdr:col>7</xdr:col>
      <xdr:colOff>0</xdr:colOff>
      <xdr:row>0</xdr:row>
      <xdr:rowOff>104775</xdr:rowOff>
    </xdr:from>
    <xdr:to>
      <xdr:col>10</xdr:col>
      <xdr:colOff>0</xdr:colOff>
      <xdr:row>2</xdr:row>
      <xdr:rowOff>238125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04775"/>
          <a:ext cx="25146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BAA088C-FE32-4FDA-B4F6-BDAC39DB0CC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0.63548</cdr:x>
      <cdr:y>0.11679</cdr:y>
    </cdr:from>
    <cdr:to>
      <cdr:x>0.76999</cdr:x>
      <cdr:y>0.18804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E0F918B3-320A-42E1-AD20-A4231282B863}"/>
            </a:ext>
          </a:extLst>
        </cdr:cNvPr>
        <cdr:cNvSpPr/>
      </cdr:nvSpPr>
      <cdr:spPr>
        <a:xfrm xmlns:a="http://schemas.openxmlformats.org/drawingml/2006/main">
          <a:off x="5904345" y="708891"/>
          <a:ext cx="1249760" cy="432489"/>
        </a:xfrm>
        <a:prstGeom xmlns:a="http://schemas.openxmlformats.org/drawingml/2006/main" prst="wedgeRoundRectCallout">
          <a:avLst>
            <a:gd name="adj1" fmla="val 85863"/>
            <a:gd name="adj2" fmla="val -18230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공유건수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214.477629629633" createdVersion="7" refreshedVersion="7" minRefreshableVersion="3" recordCount="8">
  <cacheSource type="worksheet">
    <worksheetSource ref="B4:H12" sheet="제1작업"/>
  </cacheSource>
  <cacheFields count="7">
    <cacheField name="코드" numFmtId="0">
      <sharedItems/>
    </cacheField>
    <cacheField name="요리명" numFmtId="0">
      <sharedItems/>
    </cacheField>
    <cacheField name="분류" numFmtId="0">
      <sharedItems count="3">
        <s v="다이어트"/>
        <s v="도시락"/>
        <s v="명절"/>
      </sharedItems>
    </cacheField>
    <cacheField name="조리시간(분)" numFmtId="41">
      <sharedItems containsSemiMixedTypes="0" containsString="0" containsNumber="1" containsInteger="1" minValue="20" maxValue="100" count="6">
        <n v="30"/>
        <n v="20"/>
        <n v="40"/>
        <n v="50"/>
        <n v="100"/>
        <n v="60"/>
      </sharedItems>
      <fieldGroup base="3">
        <rangePr autoStart="0" startNum="41" endNum="100" groupInterval="30"/>
        <groupItems count="4">
          <s v="&lt;41"/>
          <s v="41-70"/>
          <s v="71-100"/>
          <s v="&gt;101"/>
        </groupItems>
      </fieldGroup>
    </cacheField>
    <cacheField name="요리후기" numFmtId="178">
      <sharedItems containsSemiMixedTypes="0" containsString="0" containsNumber="1" containsInteger="1" minValue="5" maxValue="109"/>
    </cacheField>
    <cacheField name="공유_x000a_(건수)" numFmtId="177">
      <sharedItems containsSemiMixedTypes="0" containsString="0" containsNumber="1" containsInteger="1" minValue="94" maxValue="1482"/>
    </cacheField>
    <cacheField name="칼로리_x000a_(100g당)" numFmtId="41">
      <sharedItems containsSemiMixedTypes="0" containsString="0" containsNumber="1" containsInteger="1" minValue="55" maxValue="2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D2091"/>
    <s v="두부덮밥"/>
    <x v="0"/>
    <x v="0"/>
    <n v="24"/>
    <n v="986"/>
    <n v="84"/>
  </r>
  <r>
    <s v="B1041"/>
    <s v="명란마요주먹밥"/>
    <x v="1"/>
    <x v="1"/>
    <n v="5"/>
    <n v="94"/>
    <n v="170"/>
  </r>
  <r>
    <s v="D3062"/>
    <s v="시금치프리타타"/>
    <x v="0"/>
    <x v="2"/>
    <n v="14"/>
    <n v="693"/>
    <n v="70"/>
  </r>
  <r>
    <s v="B3142"/>
    <s v="샐러드샌드위치"/>
    <x v="1"/>
    <x v="3"/>
    <n v="96"/>
    <n v="505"/>
    <n v="220"/>
  </r>
  <r>
    <s v="H6153"/>
    <s v="궁중잡채"/>
    <x v="2"/>
    <x v="4"/>
    <n v="109"/>
    <n v="364"/>
    <n v="260"/>
  </r>
  <r>
    <s v="H3153"/>
    <s v="깻잎전"/>
    <x v="2"/>
    <x v="5"/>
    <n v="29"/>
    <n v="760"/>
    <n v="215"/>
  </r>
  <r>
    <s v="B3092"/>
    <s v="삼색덮밥"/>
    <x v="1"/>
    <x v="2"/>
    <n v="63"/>
    <n v="1126"/>
    <n v="270"/>
  </r>
  <r>
    <s v="D1071"/>
    <s v="파프리카계란찜"/>
    <x v="0"/>
    <x v="1"/>
    <n v="32"/>
    <n v="1482"/>
    <n v="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3" cacheId="1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조리시간(분)" colHeaderCaption="분류">
  <location ref="B2:H8" firstHeaderRow="1" firstDataRow="3" firstDataCol="1"/>
  <pivotFields count="7">
    <pivotField showAll="0"/>
    <pivotField showAll="0"/>
    <pivotField axis="axisCol" showAll="0" sortType="descending">
      <items count="4">
        <item x="2"/>
        <item x="1"/>
        <item x="0"/>
        <item t="default"/>
      </items>
    </pivotField>
    <pivotField axis="axisRow" numFmtId="41" showAll="0">
      <items count="5">
        <item x="0"/>
        <item x="1"/>
        <item x="2"/>
        <item x="3"/>
        <item t="default"/>
      </items>
    </pivotField>
    <pivotField dataField="1" numFmtId="178" showAll="0"/>
    <pivotField numFmtId="177" showAll="0"/>
    <pivotField dataField="1" numFmtId="41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요리후기" fld="4" subtotal="count" baseField="3" baseItem="0" numFmtId="41"/>
    <dataField name="평균 : 칼로리(100g당)" fld="6" subtotal="average" baseField="3" baseItem="1" numFmtId="41"/>
  </dataFields>
  <formats count="2"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7" tableBorderDxfId="6">
  <autoFilter ref="B18:E22"/>
  <tableColumns count="4">
    <tableColumn id="1" name="코드" dataDxfId="5"/>
    <tableColumn id="2" name="요리명" dataDxfId="4"/>
    <tableColumn id="4" name="조리시간(분)" dataDxfId="3" dataCellStyle="쉼표 [0]"/>
    <tableColumn id="7" name="칼로리_x000a_(100g당)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J23" sqref="J23"/>
    </sheetView>
  </sheetViews>
  <sheetFormatPr defaultColWidth="9" defaultRowHeight="13.5" x14ac:dyDescent="0.3"/>
  <cols>
    <col min="1" max="1" width="1.625" style="1" customWidth="1"/>
    <col min="2" max="2" width="9.625" style="1" customWidth="1"/>
    <col min="3" max="3" width="16.5" style="1" customWidth="1"/>
    <col min="4" max="4" width="11.5" style="1" customWidth="1"/>
    <col min="5" max="5" width="12.875" style="1" customWidth="1"/>
    <col min="6" max="6" width="11.625" style="1" customWidth="1"/>
    <col min="7" max="7" width="11" style="1" customWidth="1"/>
    <col min="8" max="10" width="11.37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33" t="s">
        <v>0</v>
      </c>
      <c r="C4" s="34" t="s">
        <v>3</v>
      </c>
      <c r="D4" s="34" t="s">
        <v>5</v>
      </c>
      <c r="E4" s="35" t="s">
        <v>36</v>
      </c>
      <c r="F4" s="35" t="s">
        <v>10</v>
      </c>
      <c r="G4" s="35" t="s">
        <v>21</v>
      </c>
      <c r="H4" s="35" t="s">
        <v>22</v>
      </c>
      <c r="I4" s="34" t="s">
        <v>12</v>
      </c>
      <c r="J4" s="36" t="s">
        <v>46</v>
      </c>
    </row>
    <row r="5" spans="2:10" ht="19.5" customHeight="1" x14ac:dyDescent="0.3">
      <c r="B5" s="10" t="s">
        <v>25</v>
      </c>
      <c r="C5" s="11" t="s">
        <v>11</v>
      </c>
      <c r="D5" s="11" t="s">
        <v>7</v>
      </c>
      <c r="E5" s="39">
        <v>30</v>
      </c>
      <c r="F5" s="42">
        <v>24</v>
      </c>
      <c r="G5" s="43">
        <v>986</v>
      </c>
      <c r="H5" s="39">
        <v>84</v>
      </c>
      <c r="I5" s="16" t="str">
        <f>CHOOSE(RIGHT(B5,1),"초급","중급","고급")</f>
        <v>초급</v>
      </c>
      <c r="J5" s="48">
        <f>_xlfn.RANK.EQ(G5,$G$5:$G$12,0)</f>
        <v>3</v>
      </c>
    </row>
    <row r="6" spans="2:10" ht="19.5" customHeight="1" x14ac:dyDescent="0.3">
      <c r="B6" s="3" t="s">
        <v>26</v>
      </c>
      <c r="C6" s="19" t="s">
        <v>23</v>
      </c>
      <c r="D6" s="19" t="s">
        <v>9</v>
      </c>
      <c r="E6" s="40">
        <v>20</v>
      </c>
      <c r="F6" s="44">
        <v>5</v>
      </c>
      <c r="G6" s="45">
        <v>94</v>
      </c>
      <c r="H6" s="40">
        <v>170</v>
      </c>
      <c r="I6" s="17" t="str">
        <f t="shared" ref="I6:I12" si="0">CHOOSE(RIGHT(B6,1),"초급","중급","고급")</f>
        <v>초급</v>
      </c>
      <c r="J6" s="49">
        <f t="shared" ref="J6:J12" si="1">_xlfn.RANK.EQ(G6,$G$5:$G$12,0)</f>
        <v>8</v>
      </c>
    </row>
    <row r="7" spans="2:10" ht="19.5" customHeight="1" x14ac:dyDescent="0.3">
      <c r="B7" s="3" t="s">
        <v>27</v>
      </c>
      <c r="C7" s="19" t="s">
        <v>14</v>
      </c>
      <c r="D7" s="19" t="s">
        <v>7</v>
      </c>
      <c r="E7" s="40">
        <v>40</v>
      </c>
      <c r="F7" s="44">
        <v>14</v>
      </c>
      <c r="G7" s="45">
        <v>693</v>
      </c>
      <c r="H7" s="40">
        <v>70</v>
      </c>
      <c r="I7" s="17" t="str">
        <f t="shared" si="0"/>
        <v>중급</v>
      </c>
      <c r="J7" s="49">
        <f t="shared" si="1"/>
        <v>5</v>
      </c>
    </row>
    <row r="8" spans="2:10" ht="19.5" customHeight="1" x14ac:dyDescent="0.3">
      <c r="B8" s="3" t="s">
        <v>28</v>
      </c>
      <c r="C8" s="19" t="s">
        <v>15</v>
      </c>
      <c r="D8" s="19" t="s">
        <v>9</v>
      </c>
      <c r="E8" s="40">
        <v>50</v>
      </c>
      <c r="F8" s="44">
        <v>96</v>
      </c>
      <c r="G8" s="45">
        <v>505</v>
      </c>
      <c r="H8" s="40">
        <v>220</v>
      </c>
      <c r="I8" s="17" t="str">
        <f t="shared" si="0"/>
        <v>중급</v>
      </c>
      <c r="J8" s="49">
        <f t="shared" si="1"/>
        <v>6</v>
      </c>
    </row>
    <row r="9" spans="2:10" ht="19.5" customHeight="1" x14ac:dyDescent="0.3">
      <c r="B9" s="3" t="s">
        <v>29</v>
      </c>
      <c r="C9" s="19" t="s">
        <v>19</v>
      </c>
      <c r="D9" s="19" t="s">
        <v>18</v>
      </c>
      <c r="E9" s="40">
        <v>100</v>
      </c>
      <c r="F9" s="44">
        <v>109</v>
      </c>
      <c r="G9" s="45">
        <v>364</v>
      </c>
      <c r="H9" s="40">
        <v>260</v>
      </c>
      <c r="I9" s="17" t="str">
        <f t="shared" si="0"/>
        <v>고급</v>
      </c>
      <c r="J9" s="49">
        <f t="shared" si="1"/>
        <v>7</v>
      </c>
    </row>
    <row r="10" spans="2:10" ht="19.5" customHeight="1" x14ac:dyDescent="0.3">
      <c r="B10" s="3" t="s">
        <v>30</v>
      </c>
      <c r="C10" s="19" t="s">
        <v>20</v>
      </c>
      <c r="D10" s="19" t="s">
        <v>18</v>
      </c>
      <c r="E10" s="40">
        <v>60</v>
      </c>
      <c r="F10" s="44">
        <v>29</v>
      </c>
      <c r="G10" s="45">
        <v>760</v>
      </c>
      <c r="H10" s="40">
        <v>215</v>
      </c>
      <c r="I10" s="17" t="str">
        <f t="shared" si="0"/>
        <v>고급</v>
      </c>
      <c r="J10" s="49">
        <f t="shared" si="1"/>
        <v>4</v>
      </c>
    </row>
    <row r="11" spans="2:10" ht="19.5" customHeight="1" x14ac:dyDescent="0.3">
      <c r="B11" s="3" t="s">
        <v>31</v>
      </c>
      <c r="C11" s="19" t="s">
        <v>16</v>
      </c>
      <c r="D11" s="19" t="s">
        <v>9</v>
      </c>
      <c r="E11" s="40">
        <v>40</v>
      </c>
      <c r="F11" s="44">
        <v>63</v>
      </c>
      <c r="G11" s="45">
        <v>1126</v>
      </c>
      <c r="H11" s="40">
        <v>270</v>
      </c>
      <c r="I11" s="17" t="str">
        <f t="shared" si="0"/>
        <v>중급</v>
      </c>
      <c r="J11" s="49">
        <f t="shared" si="1"/>
        <v>2</v>
      </c>
    </row>
    <row r="12" spans="2:10" ht="19.5" customHeight="1" thickBot="1" x14ac:dyDescent="0.35">
      <c r="B12" s="13" t="s">
        <v>32</v>
      </c>
      <c r="C12" s="5" t="s">
        <v>13</v>
      </c>
      <c r="D12" s="5" t="s">
        <v>7</v>
      </c>
      <c r="E12" s="41">
        <v>20</v>
      </c>
      <c r="F12" s="46">
        <v>32</v>
      </c>
      <c r="G12" s="47">
        <v>1482</v>
      </c>
      <c r="H12" s="41">
        <v>55</v>
      </c>
      <c r="I12" s="18" t="str">
        <f t="shared" si="0"/>
        <v>초급</v>
      </c>
      <c r="J12" s="50">
        <f t="shared" si="1"/>
        <v>1</v>
      </c>
    </row>
    <row r="13" spans="2:10" ht="19.5" customHeight="1" x14ac:dyDescent="0.3">
      <c r="B13" s="61" t="s">
        <v>37</v>
      </c>
      <c r="C13" s="62"/>
      <c r="D13" s="62"/>
      <c r="E13" s="37" t="str">
        <f>DSUM(B4:H12,F4,D4:D5)&amp;"개"</f>
        <v>70개</v>
      </c>
      <c r="F13" s="63"/>
      <c r="G13" s="62" t="s">
        <v>34</v>
      </c>
      <c r="H13" s="62"/>
      <c r="I13" s="62"/>
      <c r="J13" s="48">
        <f>MAX(G5:G12)</f>
        <v>1482</v>
      </c>
    </row>
    <row r="14" spans="2:10" ht="27.75" thickBot="1" x14ac:dyDescent="0.35">
      <c r="B14" s="65" t="s">
        <v>47</v>
      </c>
      <c r="C14" s="66"/>
      <c r="D14" s="66"/>
      <c r="E14" s="38">
        <f>COUNTIF(분류,"명절")/COUNTA(분류)</f>
        <v>0.25</v>
      </c>
      <c r="F14" s="64"/>
      <c r="G14" s="4" t="s">
        <v>1</v>
      </c>
      <c r="H14" s="5" t="s">
        <v>24</v>
      </c>
      <c r="I14" s="6" t="s">
        <v>33</v>
      </c>
      <c r="J14" s="50">
        <f>VLOOKUP(H14,B4:H12,7,0)</f>
        <v>84</v>
      </c>
    </row>
    <row r="20" ht="31.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9" priority="1">
      <formula>$F5&gt;=60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zoomScaleNormal="100" workbookViewId="0">
      <selection activeCell="K33" sqref="K33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5.125" style="1" bestFit="1" customWidth="1"/>
    <col min="4" max="5" width="13.625" style="1" customWidth="1"/>
    <col min="6" max="6" width="12.25" style="1" customWidth="1"/>
    <col min="7" max="7" width="11.75" style="1" customWidth="1"/>
    <col min="8" max="8" width="11.375" style="1" customWidth="1"/>
    <col min="9" max="16384" width="9" style="1"/>
  </cols>
  <sheetData>
    <row r="1" spans="2:8" ht="14.25" thickBot="1" x14ac:dyDescent="0.35"/>
    <row r="2" spans="2:8" ht="27.75" thickBot="1" x14ac:dyDescent="0.35">
      <c r="B2" s="7" t="s">
        <v>0</v>
      </c>
      <c r="C2" s="8" t="s">
        <v>3</v>
      </c>
      <c r="D2" s="8" t="s">
        <v>5</v>
      </c>
      <c r="E2" s="9" t="s">
        <v>36</v>
      </c>
      <c r="F2" s="9" t="s">
        <v>10</v>
      </c>
      <c r="G2" s="9" t="s">
        <v>21</v>
      </c>
      <c r="H2" s="9" t="s">
        <v>22</v>
      </c>
    </row>
    <row r="3" spans="2:8" x14ac:dyDescent="0.3">
      <c r="B3" s="10" t="s">
        <v>25</v>
      </c>
      <c r="C3" s="11" t="s">
        <v>11</v>
      </c>
      <c r="D3" s="11" t="s">
        <v>7</v>
      </c>
      <c r="E3" s="26">
        <v>30</v>
      </c>
      <c r="F3" s="23">
        <v>24</v>
      </c>
      <c r="G3" s="20">
        <v>986</v>
      </c>
      <c r="H3" s="12">
        <v>84</v>
      </c>
    </row>
    <row r="4" spans="2:8" x14ac:dyDescent="0.3">
      <c r="B4" s="3" t="s">
        <v>26</v>
      </c>
      <c r="C4" s="19" t="s">
        <v>23</v>
      </c>
      <c r="D4" s="19" t="s">
        <v>9</v>
      </c>
      <c r="E4" s="27">
        <v>20</v>
      </c>
      <c r="F4" s="24">
        <v>5</v>
      </c>
      <c r="G4" s="21">
        <v>94</v>
      </c>
      <c r="H4" s="2">
        <v>170</v>
      </c>
    </row>
    <row r="5" spans="2:8" x14ac:dyDescent="0.3">
      <c r="B5" s="3" t="s">
        <v>27</v>
      </c>
      <c r="C5" s="19" t="s">
        <v>14</v>
      </c>
      <c r="D5" s="19" t="s">
        <v>7</v>
      </c>
      <c r="E5" s="27">
        <v>40</v>
      </c>
      <c r="F5" s="24">
        <v>14</v>
      </c>
      <c r="G5" s="21">
        <v>693</v>
      </c>
      <c r="H5" s="2">
        <v>70</v>
      </c>
    </row>
    <row r="6" spans="2:8" x14ac:dyDescent="0.3">
      <c r="B6" s="3" t="s">
        <v>28</v>
      </c>
      <c r="C6" s="19" t="s">
        <v>15</v>
      </c>
      <c r="D6" s="19" t="s">
        <v>9</v>
      </c>
      <c r="E6" s="27">
        <v>50</v>
      </c>
      <c r="F6" s="24">
        <v>96</v>
      </c>
      <c r="G6" s="21">
        <v>505</v>
      </c>
      <c r="H6" s="2">
        <v>220</v>
      </c>
    </row>
    <row r="7" spans="2:8" x14ac:dyDescent="0.3">
      <c r="B7" s="3" t="s">
        <v>29</v>
      </c>
      <c r="C7" s="19" t="s">
        <v>19</v>
      </c>
      <c r="D7" s="19" t="s">
        <v>18</v>
      </c>
      <c r="E7" s="27">
        <v>100</v>
      </c>
      <c r="F7" s="24">
        <v>109</v>
      </c>
      <c r="G7" s="21">
        <v>364</v>
      </c>
      <c r="H7" s="2">
        <v>260</v>
      </c>
    </row>
    <row r="8" spans="2:8" x14ac:dyDescent="0.3">
      <c r="B8" s="3" t="s">
        <v>30</v>
      </c>
      <c r="C8" s="19" t="s">
        <v>20</v>
      </c>
      <c r="D8" s="19" t="s">
        <v>18</v>
      </c>
      <c r="E8" s="27">
        <v>60</v>
      </c>
      <c r="F8" s="24">
        <v>29</v>
      </c>
      <c r="G8" s="21">
        <v>760</v>
      </c>
      <c r="H8" s="2">
        <v>215</v>
      </c>
    </row>
    <row r="9" spans="2:8" x14ac:dyDescent="0.3">
      <c r="B9" s="3" t="s">
        <v>31</v>
      </c>
      <c r="C9" s="19" t="s">
        <v>16</v>
      </c>
      <c r="D9" s="19" t="s">
        <v>9</v>
      </c>
      <c r="E9" s="27">
        <v>40</v>
      </c>
      <c r="F9" s="24">
        <v>63</v>
      </c>
      <c r="G9" s="21">
        <v>1126</v>
      </c>
      <c r="H9" s="2">
        <v>270</v>
      </c>
    </row>
    <row r="10" spans="2:8" ht="14.25" thickBot="1" x14ac:dyDescent="0.35">
      <c r="B10" s="13" t="s">
        <v>32</v>
      </c>
      <c r="C10" s="5" t="s">
        <v>13</v>
      </c>
      <c r="D10" s="5" t="s">
        <v>7</v>
      </c>
      <c r="E10" s="15">
        <v>20</v>
      </c>
      <c r="F10" s="25">
        <v>32</v>
      </c>
      <c r="G10" s="22">
        <v>1482</v>
      </c>
      <c r="H10" s="14">
        <v>55</v>
      </c>
    </row>
    <row r="13" spans="2:8" ht="14.25" thickBot="1" x14ac:dyDescent="0.35"/>
    <row r="14" spans="2:8" ht="27" x14ac:dyDescent="0.3">
      <c r="B14" s="7" t="s">
        <v>0</v>
      </c>
      <c r="C14" s="9" t="s">
        <v>22</v>
      </c>
    </row>
    <row r="15" spans="2:8" x14ac:dyDescent="0.3">
      <c r="B15" s="1" t="s">
        <v>41</v>
      </c>
    </row>
    <row r="16" spans="2:8" x14ac:dyDescent="0.3">
      <c r="C16" s="1" t="s">
        <v>40</v>
      </c>
    </row>
    <row r="18" spans="2:5" ht="27" x14ac:dyDescent="0.3">
      <c r="B18" s="55" t="s">
        <v>0</v>
      </c>
      <c r="C18" s="56" t="s">
        <v>3</v>
      </c>
      <c r="D18" s="57" t="s">
        <v>36</v>
      </c>
      <c r="E18" s="58" t="s">
        <v>22</v>
      </c>
    </row>
    <row r="19" spans="2:5" x14ac:dyDescent="0.3">
      <c r="B19" s="54" t="s">
        <v>27</v>
      </c>
      <c r="C19" s="53" t="s">
        <v>14</v>
      </c>
      <c r="D19" s="29">
        <v>40</v>
      </c>
      <c r="E19" s="30">
        <v>70</v>
      </c>
    </row>
    <row r="20" spans="2:5" x14ac:dyDescent="0.3">
      <c r="B20" s="54" t="s">
        <v>29</v>
      </c>
      <c r="C20" s="53" t="s">
        <v>19</v>
      </c>
      <c r="D20" s="29">
        <v>100</v>
      </c>
      <c r="E20" s="30">
        <v>260</v>
      </c>
    </row>
    <row r="21" spans="2:5" x14ac:dyDescent="0.3">
      <c r="B21" s="54" t="s">
        <v>30</v>
      </c>
      <c r="C21" s="53" t="s">
        <v>20</v>
      </c>
      <c r="D21" s="29">
        <v>60</v>
      </c>
      <c r="E21" s="30">
        <v>215</v>
      </c>
    </row>
    <row r="22" spans="2:5" x14ac:dyDescent="0.3">
      <c r="B22" s="59" t="s">
        <v>32</v>
      </c>
      <c r="C22" s="60" t="s">
        <v>13</v>
      </c>
      <c r="D22" s="31">
        <v>20</v>
      </c>
      <c r="E22" s="32">
        <v>55</v>
      </c>
    </row>
  </sheetData>
  <phoneticPr fontId="2" type="noConversion"/>
  <conditionalFormatting sqref="B3:H10">
    <cfRule type="expression" dxfId="8" priority="1">
      <formula>$F3&gt;=60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"/>
  <sheetViews>
    <sheetView zoomScaleNormal="100" workbookViewId="0">
      <selection activeCell="C17" sqref="C17"/>
    </sheetView>
  </sheetViews>
  <sheetFormatPr defaultColWidth="9" defaultRowHeight="13.5" x14ac:dyDescent="0.3"/>
  <cols>
    <col min="1" max="1" width="1.625" style="1" customWidth="1"/>
    <col min="2" max="2" width="17.25" style="1" customWidth="1"/>
    <col min="3" max="3" width="15.75" style="1" bestFit="1" customWidth="1"/>
    <col min="4" max="4" width="21.5" style="1" bestFit="1" customWidth="1"/>
    <col min="5" max="5" width="15.75" style="1" bestFit="1" customWidth="1"/>
    <col min="6" max="6" width="21.5" style="1" bestFit="1" customWidth="1"/>
    <col min="7" max="7" width="15.75" style="1" bestFit="1" customWidth="1"/>
    <col min="8" max="8" width="21.5" style="1" bestFit="1" customWidth="1"/>
    <col min="9" max="9" width="18.75" style="1" bestFit="1" customWidth="1"/>
    <col min="10" max="10" width="24.625" style="1" bestFit="1" customWidth="1"/>
    <col min="11" max="11" width="7.25" style="1" customWidth="1"/>
    <col min="12" max="12" width="6.75" style="1" customWidth="1"/>
    <col min="13" max="13" width="9.25" style="1" bestFit="1" customWidth="1"/>
    <col min="14" max="14" width="6.75" style="1" customWidth="1"/>
    <col min="15" max="16384" width="9" style="1"/>
  </cols>
  <sheetData>
    <row r="1" spans="2:14" ht="19.5" customHeight="1" x14ac:dyDescent="0.3"/>
    <row r="2" spans="2:14" ht="19.5" customHeight="1" x14ac:dyDescent="0.3">
      <c r="B2" s="52"/>
      <c r="C2" s="28" t="s">
        <v>4</v>
      </c>
      <c r="D2" s="52"/>
      <c r="E2" s="52"/>
      <c r="F2" s="52"/>
      <c r="G2" s="52"/>
      <c r="H2" s="52"/>
      <c r="I2"/>
      <c r="J2"/>
      <c r="K2"/>
      <c r="L2"/>
      <c r="M2"/>
      <c r="N2"/>
    </row>
    <row r="3" spans="2:14" ht="19.5" customHeight="1" x14ac:dyDescent="0.3">
      <c r="B3" s="52"/>
      <c r="C3" s="67" t="s">
        <v>17</v>
      </c>
      <c r="D3" s="68"/>
      <c r="E3" s="67" t="s">
        <v>8</v>
      </c>
      <c r="F3" s="68"/>
      <c r="G3" s="67" t="s">
        <v>6</v>
      </c>
      <c r="H3" s="68"/>
      <c r="I3"/>
      <c r="J3"/>
      <c r="K3"/>
      <c r="L3"/>
      <c r="M3"/>
      <c r="N3"/>
    </row>
    <row r="4" spans="2:14" ht="19.5" customHeight="1" x14ac:dyDescent="0.3">
      <c r="B4" s="28" t="s">
        <v>35</v>
      </c>
      <c r="C4" s="51" t="s">
        <v>38</v>
      </c>
      <c r="D4" s="51" t="s">
        <v>42</v>
      </c>
      <c r="E4" s="51" t="s">
        <v>38</v>
      </c>
      <c r="F4" s="51" t="s">
        <v>42</v>
      </c>
      <c r="G4" s="51" t="s">
        <v>38</v>
      </c>
      <c r="H4" s="51" t="s">
        <v>42</v>
      </c>
      <c r="I4"/>
      <c r="J4"/>
      <c r="K4"/>
      <c r="L4"/>
      <c r="M4"/>
      <c r="N4"/>
    </row>
    <row r="5" spans="2:14" ht="19.5" customHeight="1" x14ac:dyDescent="0.3">
      <c r="B5" s="52" t="s">
        <v>43</v>
      </c>
      <c r="C5" s="52" t="s">
        <v>39</v>
      </c>
      <c r="D5" s="52" t="s">
        <v>39</v>
      </c>
      <c r="E5" s="52">
        <v>2</v>
      </c>
      <c r="F5" s="52">
        <v>220</v>
      </c>
      <c r="G5" s="52">
        <v>3</v>
      </c>
      <c r="H5" s="52">
        <v>69.666666666666671</v>
      </c>
      <c r="I5"/>
      <c r="J5"/>
      <c r="K5"/>
      <c r="L5"/>
      <c r="M5"/>
      <c r="N5"/>
    </row>
    <row r="6" spans="2:14" ht="19.5" customHeight="1" x14ac:dyDescent="0.3">
      <c r="B6" s="52" t="s">
        <v>44</v>
      </c>
      <c r="C6" s="52">
        <v>1</v>
      </c>
      <c r="D6" s="52">
        <v>215</v>
      </c>
      <c r="E6" s="52">
        <v>1</v>
      </c>
      <c r="F6" s="52">
        <v>220</v>
      </c>
      <c r="G6" s="52" t="s">
        <v>39</v>
      </c>
      <c r="H6" s="52" t="s">
        <v>39</v>
      </c>
      <c r="I6"/>
      <c r="J6"/>
    </row>
    <row r="7" spans="2:14" ht="19.5" customHeight="1" x14ac:dyDescent="0.3">
      <c r="B7" s="52" t="s">
        <v>45</v>
      </c>
      <c r="C7" s="52">
        <v>1</v>
      </c>
      <c r="D7" s="52">
        <v>260</v>
      </c>
      <c r="E7" s="52" t="s">
        <v>39</v>
      </c>
      <c r="F7" s="52" t="s">
        <v>39</v>
      </c>
      <c r="G7" s="52" t="s">
        <v>39</v>
      </c>
      <c r="H7" s="52" t="s">
        <v>39</v>
      </c>
      <c r="I7"/>
      <c r="J7"/>
    </row>
    <row r="8" spans="2:14" ht="19.5" customHeight="1" x14ac:dyDescent="0.3">
      <c r="B8" s="52" t="s">
        <v>2</v>
      </c>
      <c r="C8" s="52">
        <v>2</v>
      </c>
      <c r="D8" s="52">
        <v>237.5</v>
      </c>
      <c r="E8" s="52">
        <v>3</v>
      </c>
      <c r="F8" s="52">
        <v>220</v>
      </c>
      <c r="G8" s="52">
        <v>3</v>
      </c>
      <c r="H8" s="52">
        <v>69.666666666666671</v>
      </c>
      <c r="I8"/>
      <c r="J8"/>
    </row>
    <row r="9" spans="2:14" ht="16.5" x14ac:dyDescent="0.3">
      <c r="B9"/>
      <c r="C9"/>
      <c r="D9"/>
      <c r="E9"/>
      <c r="F9"/>
      <c r="G9"/>
      <c r="H9"/>
      <c r="I9"/>
      <c r="J9"/>
    </row>
    <row r="10" spans="2:14" ht="16.5" x14ac:dyDescent="0.3">
      <c r="B10"/>
      <c r="C10"/>
      <c r="D10"/>
      <c r="E10"/>
      <c r="F10"/>
      <c r="G10"/>
      <c r="H10"/>
      <c r="I10"/>
      <c r="J10"/>
    </row>
    <row r="11" spans="2:14" ht="16.5" x14ac:dyDescent="0.3">
      <c r="B11"/>
      <c r="C11"/>
      <c r="D11"/>
      <c r="E11"/>
      <c r="F11"/>
      <c r="G11"/>
      <c r="H11"/>
      <c r="I11"/>
      <c r="J11"/>
    </row>
    <row r="12" spans="2:14" ht="16.5" x14ac:dyDescent="0.3">
      <c r="B12"/>
      <c r="C12"/>
      <c r="D12"/>
      <c r="E12"/>
      <c r="F12"/>
      <c r="G12"/>
    </row>
    <row r="13" spans="2:14" ht="16.5" x14ac:dyDescent="0.3">
      <c r="B13"/>
      <c r="C13"/>
      <c r="D13"/>
      <c r="E13"/>
      <c r="F13"/>
      <c r="G13"/>
    </row>
    <row r="14" spans="2:14" ht="16.5" x14ac:dyDescent="0.3">
      <c r="B14"/>
      <c r="C14"/>
      <c r="D14"/>
    </row>
    <row r="15" spans="2:14" ht="16.5" x14ac:dyDescent="0.3">
      <c r="B15"/>
      <c r="C15"/>
      <c r="D15"/>
    </row>
    <row r="16" spans="2:14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G3:H3"/>
    <mergeCell ref="E3:F3"/>
    <mergeCell ref="C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2024-04-13T03:05:48Z</dcterms:modified>
</cp:coreProperties>
</file>