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\Desktop\"/>
    </mc:Choice>
  </mc:AlternateContent>
  <xr:revisionPtr revIDLastSave="0" documentId="13_ncr:1_{D2E69E32-6023-4468-B186-F2D32C17D3FF}" xr6:coauthVersionLast="47" xr6:coauthVersionMax="47" xr10:uidLastSave="{00000000-0000-0000-0000-000000000000}"/>
  <bookViews>
    <workbookView xWindow="6840" yWindow="585" windowWidth="19530" windowHeight="11895" activeTab="1" xr2:uid="{6DE5B142-18A7-4E58-B325-E23ED658CDE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수량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E14" i="1"/>
  <c r="F15" i="3"/>
  <c r="F10" i="3"/>
  <c r="F5" i="3"/>
  <c r="F17" i="3" s="1"/>
  <c r="C16" i="3"/>
  <c r="C11" i="3"/>
  <c r="C6" i="3"/>
  <c r="C18" i="3" s="1"/>
  <c r="J14" i="1"/>
  <c r="E13" i="1"/>
  <c r="J13" i="1"/>
  <c r="J11" i="1"/>
  <c r="J6" i="1"/>
  <c r="J7" i="1"/>
  <c r="J8" i="1"/>
  <c r="J9" i="1"/>
  <c r="J10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<sst xmlns="http://schemas.openxmlformats.org/spreadsheetml/2006/main" count="126" uniqueCount="43">
  <si>
    <t>제품명</t>
    <phoneticPr fontId="2" type="noConversion"/>
  </si>
  <si>
    <t>분류</t>
    <phoneticPr fontId="2" type="noConversion"/>
  </si>
  <si>
    <t>판매금액</t>
    <phoneticPr fontId="2" type="noConversion"/>
  </si>
  <si>
    <t>판매수량
(단위:EA)</t>
    <phoneticPr fontId="2" type="noConversion"/>
  </si>
  <si>
    <t>주문일</t>
    <phoneticPr fontId="2" type="noConversion"/>
  </si>
  <si>
    <t>판매순위</t>
    <phoneticPr fontId="2" type="noConversion"/>
  </si>
  <si>
    <t>주문요일</t>
    <phoneticPr fontId="2" type="noConversion"/>
  </si>
  <si>
    <t>캘리 스티커</t>
  </si>
  <si>
    <t>캘리 스티커</t>
    <phoneticPr fontId="2" type="noConversion"/>
  </si>
  <si>
    <t>버킷백</t>
    <phoneticPr fontId="2" type="noConversion"/>
  </si>
  <si>
    <t>캐시플래너</t>
    <phoneticPr fontId="2" type="noConversion"/>
  </si>
  <si>
    <t>젤잉크 볼펜</t>
    <phoneticPr fontId="2" type="noConversion"/>
  </si>
  <si>
    <t>포켓 펜슬 파우치</t>
    <phoneticPr fontId="2" type="noConversion"/>
  </si>
  <si>
    <t>폴딩카드케이스</t>
    <phoneticPr fontId="2" type="noConversion"/>
  </si>
  <si>
    <t>뷰티파우치</t>
    <phoneticPr fontId="2" type="noConversion"/>
  </si>
  <si>
    <t>손하트 편지지</t>
    <phoneticPr fontId="2" type="noConversion"/>
  </si>
  <si>
    <t>디자인문구</t>
    <phoneticPr fontId="2" type="noConversion"/>
  </si>
  <si>
    <t>패션잡화</t>
    <phoneticPr fontId="2" type="noConversion"/>
  </si>
  <si>
    <t>필기구</t>
    <phoneticPr fontId="2" type="noConversion"/>
  </si>
  <si>
    <t>D101-1</t>
    <phoneticPr fontId="2" type="noConversion"/>
  </si>
  <si>
    <t>F205-3</t>
    <phoneticPr fontId="2" type="noConversion"/>
  </si>
  <si>
    <t>D102-2</t>
    <phoneticPr fontId="2" type="noConversion"/>
  </si>
  <si>
    <t>P301-1</t>
    <phoneticPr fontId="2" type="noConversion"/>
  </si>
  <si>
    <t>P312-3</t>
    <phoneticPr fontId="2" type="noConversion"/>
  </si>
  <si>
    <t>F101-2</t>
    <phoneticPr fontId="2" type="noConversion"/>
  </si>
  <si>
    <t>패션잡화의 판매금액 평균</t>
    <phoneticPr fontId="2" type="noConversion"/>
  </si>
  <si>
    <t>디자인문구의 판매수량(단위:EA) 합계</t>
    <phoneticPr fontId="2" type="noConversion"/>
  </si>
  <si>
    <t>재고수량
(단위:EA)</t>
    <phoneticPr fontId="2" type="noConversion"/>
  </si>
  <si>
    <t>두 번째로 큰 판매수량(단위:EA)</t>
    <phoneticPr fontId="2" type="noConversion"/>
  </si>
  <si>
    <t>총판매금액</t>
    <phoneticPr fontId="2" type="noConversion"/>
  </si>
  <si>
    <t>제품코드</t>
    <phoneticPr fontId="2" type="noConversion"/>
  </si>
  <si>
    <t>디자인문구의 판매수량(단위:EA) 평균</t>
    <phoneticPr fontId="2" type="noConversion"/>
  </si>
  <si>
    <t>&gt;=15000</t>
    <phoneticPr fontId="2" type="noConversion"/>
  </si>
  <si>
    <t>F113-3</t>
    <phoneticPr fontId="2" type="noConversion"/>
  </si>
  <si>
    <t>D122-4</t>
    <phoneticPr fontId="2" type="noConversion"/>
  </si>
  <si>
    <t>필기구 개수</t>
  </si>
  <si>
    <t>패션잡화 개수</t>
  </si>
  <si>
    <t>디자인문구 개수</t>
  </si>
  <si>
    <t>전체 개수</t>
  </si>
  <si>
    <t>필기구 평균</t>
  </si>
  <si>
    <t>패션잡화 평균</t>
  </si>
  <si>
    <t>디자인문구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</si>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</sst>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14" fontId="1" fillId="0" borderId="12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9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디자인문구 및 패션잡화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(제1작업!$C$5:$C$7,제1작업!$C$10:$C$12)</c:f>
              <c:strCache>
                <c:ptCount val="6"/>
                <c:pt idx="0">
                  <c:v>캘리 스티커</c:v>
                </c:pt>
                <c:pt idx="1">
                  <c:v>버킷백</c:v>
                </c:pt>
                <c:pt idx="2">
                  <c:v>캐시플래너</c:v>
                </c:pt>
                <c:pt idx="3">
                  <c:v>폴딩카드케이스</c:v>
                </c:pt>
                <c:pt idx="4">
                  <c:v>뷰티파우치</c:v>
                </c:pt>
                <c:pt idx="5">
                  <c:v>손하트 편지지</c:v>
                </c:pt>
              </c:strCache>
            </c:strRef>
          </c:cat>
          <c:val>
            <c:numRef>
              <c:f>(제1작업!$E$5:$E$7,제1작업!$E$10:$E$12)</c:f>
              <c:numCache>
                <c:formatCode>#,##0"원"</c:formatCode>
                <c:ptCount val="6"/>
                <c:pt idx="0">
                  <c:v>6000</c:v>
                </c:pt>
                <c:pt idx="1">
                  <c:v>22800</c:v>
                </c:pt>
                <c:pt idx="2">
                  <c:v>3500</c:v>
                </c:pt>
                <c:pt idx="3">
                  <c:v>12500</c:v>
                </c:pt>
                <c:pt idx="4">
                  <c:v>16000</c:v>
                </c:pt>
                <c:pt idx="5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9F0-B55F-909363A6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578168"/>
        <c:axId val="580578824"/>
      </c:barChart>
      <c:lineChart>
        <c:grouping val="standard"/>
        <c:varyColors val="0"/>
        <c:ser>
          <c:idx val="1"/>
          <c:order val="1"/>
          <c:tx>
            <c:v>판매수량(단위:EA)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0-49F0-B55F-909363A6F4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(제1작업!$C$5:$C$7,제1작업!$C$10:$C$12)</c:f>
              <c:strCache>
                <c:ptCount val="6"/>
                <c:pt idx="0">
                  <c:v>캘리 스티커</c:v>
                </c:pt>
                <c:pt idx="1">
                  <c:v>버킷백</c:v>
                </c:pt>
                <c:pt idx="2">
                  <c:v>캐시플래너</c:v>
                </c:pt>
                <c:pt idx="3">
                  <c:v>폴딩카드케이스</c:v>
                </c:pt>
                <c:pt idx="4">
                  <c:v>뷰티파우치</c:v>
                </c:pt>
                <c:pt idx="5">
                  <c:v>손하트 편지지</c:v>
                </c:pt>
              </c:strCache>
            </c:strRef>
          </c:cat>
          <c:val>
            <c:numRef>
              <c:f>(제1작업!$F$5:$F$7,제1작업!$F$10:$F$12)</c:f>
              <c:numCache>
                <c:formatCode>#,##0</c:formatCode>
                <c:ptCount val="6"/>
                <c:pt idx="0">
                  <c:v>1350</c:v>
                </c:pt>
                <c:pt idx="1">
                  <c:v>1020</c:v>
                </c:pt>
                <c:pt idx="2">
                  <c:v>2630</c:v>
                </c:pt>
                <c:pt idx="3">
                  <c:v>985</c:v>
                </c:pt>
                <c:pt idx="4">
                  <c:v>1865</c:v>
                </c:pt>
                <c:pt idx="5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0-49F0-B55F-909363A6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505560"/>
        <c:axId val="590506216"/>
      </c:lineChart>
      <c:catAx>
        <c:axId val="58057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80578824"/>
        <c:crosses val="autoZero"/>
        <c:auto val="1"/>
        <c:lblAlgn val="ctr"/>
        <c:lblOffset val="100"/>
        <c:noMultiLvlLbl val="0"/>
      </c:catAx>
      <c:valAx>
        <c:axId val="580578824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80578168"/>
        <c:crosses val="autoZero"/>
        <c:crossBetween val="between"/>
        <c:majorUnit val="4000"/>
      </c:valAx>
      <c:valAx>
        <c:axId val="5905062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90505560"/>
        <c:crosses val="max"/>
        <c:crossBetween val="between"/>
      </c:valAx>
      <c:catAx>
        <c:axId val="590505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050621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AB1A77-0DD2-4F10-B3EC-B8D483147DDE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85725</xdr:rowOff>
    </xdr:from>
    <xdr:to>
      <xdr:col>9</xdr:col>
      <xdr:colOff>666750</xdr:colOff>
      <xdr:row>2</xdr:row>
      <xdr:rowOff>190500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AAFC646-9B20-2CC0-6DC1-6D224149C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5725"/>
          <a:ext cx="24860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0</xdr:row>
      <xdr:rowOff>57149</xdr:rowOff>
    </xdr:from>
    <xdr:to>
      <xdr:col>6</xdr:col>
      <xdr:colOff>628650</xdr:colOff>
      <xdr:row>2</xdr:row>
      <xdr:rowOff>219074</xdr:rowOff>
    </xdr:to>
    <xdr:sp macro="" textlink="">
      <xdr:nvSpPr>
        <xdr:cNvPr id="3" name="사각형: 잘린 한쪽 모서리 2">
          <a:extLst>
            <a:ext uri="{FF2B5EF4-FFF2-40B4-BE49-F238E27FC236}">
              <a16:creationId xmlns:a16="http://schemas.microsoft.com/office/drawing/2014/main" id="{3C1864F0-DE88-8C99-5F91-79FA486D0FB2}"/>
            </a:ext>
          </a:extLst>
        </xdr:cNvPr>
        <xdr:cNvSpPr/>
      </xdr:nvSpPr>
      <xdr:spPr>
        <a:xfrm>
          <a:off x="142875" y="57149"/>
          <a:ext cx="4762500" cy="752475"/>
        </a:xfrm>
        <a:prstGeom prst="snip1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온라인 </a:t>
          </a:r>
          <a:r>
            <a:rPr lang="en-US" altLang="ko-KR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GIFT</a:t>
          </a:r>
          <a:r>
            <a:rPr lang="en-US" altLang="ko-KR" sz="2400" b="1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 </a:t>
          </a:r>
          <a:r>
            <a:rPr lang="ko-KR" altLang="en-US" sz="2400" b="1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쇼핑몰 판매 현황</a:t>
          </a:r>
          <a:endParaRPr lang="ko-KR" altLang="en-US" sz="2400" b="1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772F5BC-CCA9-1F46-4F89-417B443E23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0.53122</cdr:x>
      <cdr:y>0.18228</cdr:y>
    </cdr:from>
    <cdr:to>
      <cdr:x>0.67859</cdr:x>
      <cdr:y>0.26194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25EC2497-5A41-8E8C-235C-22E9629DF0B0}"/>
            </a:ext>
          </a:extLst>
        </cdr:cNvPr>
        <cdr:cNvSpPr/>
      </cdr:nvSpPr>
      <cdr:spPr>
        <a:xfrm xmlns:a="http://schemas.openxmlformats.org/drawingml/2006/main">
          <a:off x="4943147" y="1108513"/>
          <a:ext cx="1371271" cy="484461"/>
        </a:xfrm>
        <a:prstGeom xmlns:a="http://schemas.openxmlformats.org/drawingml/2006/main" prst="wedgeRoundRectCallout">
          <a:avLst>
            <a:gd name="adj1" fmla="val -67578"/>
            <a:gd name="adj2" fmla="val -34890"/>
            <a:gd name="adj3" fmla="val 16667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 anchorCtr="0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</a:rPr>
            <a:t>인기 아이템</a:t>
          </a:r>
          <a:endParaRPr lang="ko-KR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89B2-A383-4CEA-8275-55A026FDB1A4}">
  <dimension ref="B1:J22"/>
  <sheetViews>
    <sheetView workbookViewId="0">
      <selection activeCell="E5" sqref="E5:E12"/>
    </sheetView>
  </sheetViews>
  <sheetFormatPr defaultRowHeight="18" customHeight="1" x14ac:dyDescent="0.3"/>
  <cols>
    <col min="1" max="1" width="1.625" style="1" customWidth="1"/>
    <col min="2" max="2" width="9" style="1"/>
    <col min="3" max="3" width="16.5" style="1" bestFit="1" customWidth="1"/>
    <col min="4" max="4" width="11" style="1" bestFit="1" customWidth="1"/>
    <col min="5" max="5" width="10.125" style="1" bestFit="1" customWidth="1"/>
    <col min="6" max="6" width="9" style="1"/>
    <col min="7" max="7" width="9.625" style="1" bestFit="1" customWidth="1"/>
    <col min="8" max="8" width="16.5" style="1" bestFit="1" customWidth="1"/>
    <col min="9" max="9" width="11" style="1" bestFit="1" customWidth="1"/>
    <col min="10" max="16384" width="9" style="1"/>
  </cols>
  <sheetData>
    <row r="1" spans="2:10" ht="23.25" customHeight="1" x14ac:dyDescent="0.3"/>
    <row r="2" spans="2:10" ht="23.25" customHeight="1" x14ac:dyDescent="0.3"/>
    <row r="3" spans="2:10" ht="23.25" customHeight="1" thickBot="1" x14ac:dyDescent="0.35"/>
    <row r="4" spans="2:10" ht="27.75" thickBot="1" x14ac:dyDescent="0.35">
      <c r="B4" s="21" t="s">
        <v>30</v>
      </c>
      <c r="C4" s="22" t="s">
        <v>0</v>
      </c>
      <c r="D4" s="22" t="s">
        <v>1</v>
      </c>
      <c r="E4" s="22" t="s">
        <v>2</v>
      </c>
      <c r="F4" s="23" t="s">
        <v>3</v>
      </c>
      <c r="G4" s="23" t="s">
        <v>27</v>
      </c>
      <c r="H4" s="22" t="s">
        <v>4</v>
      </c>
      <c r="I4" s="22" t="s">
        <v>5</v>
      </c>
      <c r="J4" s="24" t="s">
        <v>6</v>
      </c>
    </row>
    <row r="5" spans="2:10" ht="18" customHeight="1" x14ac:dyDescent="0.3">
      <c r="B5" s="25" t="s">
        <v>19</v>
      </c>
      <c r="C5" s="26" t="s">
        <v>8</v>
      </c>
      <c r="D5" s="26" t="s">
        <v>16</v>
      </c>
      <c r="E5" s="27">
        <v>6000</v>
      </c>
      <c r="F5" s="28">
        <v>1350</v>
      </c>
      <c r="G5" s="28">
        <v>3650</v>
      </c>
      <c r="H5" s="29">
        <v>43587</v>
      </c>
      <c r="I5" s="26" t="str">
        <f>_xlfn.RANK.EQ(F5,$F$5:$F$12,0)&amp;"위"</f>
        <v>5위</v>
      </c>
      <c r="J5" s="30" t="str">
        <f>CHOOSE(WEEKDAY(H5,2),"월요일","화요일","수요일","목요일","금요일","토요일","일요일")</f>
        <v>목요일</v>
      </c>
    </row>
    <row r="6" spans="2:10" ht="18" customHeight="1" x14ac:dyDescent="0.3">
      <c r="B6" s="10" t="s">
        <v>20</v>
      </c>
      <c r="C6" s="2" t="s">
        <v>9</v>
      </c>
      <c r="D6" s="2" t="s">
        <v>17</v>
      </c>
      <c r="E6" s="5">
        <v>22800</v>
      </c>
      <c r="F6" s="4">
        <v>1020</v>
      </c>
      <c r="G6" s="4">
        <v>1980</v>
      </c>
      <c r="H6" s="3">
        <v>43590</v>
      </c>
      <c r="I6" s="2" t="str">
        <f t="shared" ref="I6:I12" si="0">_xlfn.RANK.EQ(F6,$F$5:$F$12,0)&amp;"위"</f>
        <v>7위</v>
      </c>
      <c r="J6" s="31" t="str">
        <f t="shared" ref="J6:J12" si="1">CHOOSE(WEEKDAY(H6,2),"월요일","화요일","수요일","목요일","금요일","토요일","일요일")</f>
        <v>일요일</v>
      </c>
    </row>
    <row r="7" spans="2:10" ht="18" customHeight="1" x14ac:dyDescent="0.3">
      <c r="B7" s="10" t="s">
        <v>21</v>
      </c>
      <c r="C7" s="2" t="s">
        <v>10</v>
      </c>
      <c r="D7" s="2" t="s">
        <v>16</v>
      </c>
      <c r="E7" s="5">
        <v>3500</v>
      </c>
      <c r="F7" s="4">
        <v>2630</v>
      </c>
      <c r="G7" s="4">
        <v>2200</v>
      </c>
      <c r="H7" s="3">
        <v>43593</v>
      </c>
      <c r="I7" s="2" t="str">
        <f t="shared" si="0"/>
        <v>2위</v>
      </c>
      <c r="J7" s="31" t="str">
        <f t="shared" si="1"/>
        <v>수요일</v>
      </c>
    </row>
    <row r="8" spans="2:10" ht="18" customHeight="1" x14ac:dyDescent="0.3">
      <c r="B8" s="10" t="s">
        <v>22</v>
      </c>
      <c r="C8" s="2" t="s">
        <v>11</v>
      </c>
      <c r="D8" s="2" t="s">
        <v>18</v>
      </c>
      <c r="E8" s="5">
        <v>8900</v>
      </c>
      <c r="F8" s="4">
        <v>3230</v>
      </c>
      <c r="G8" s="4">
        <v>2321</v>
      </c>
      <c r="H8" s="3">
        <v>43590</v>
      </c>
      <c r="I8" s="2" t="str">
        <f t="shared" si="0"/>
        <v>1위</v>
      </c>
      <c r="J8" s="31" t="str">
        <f t="shared" si="1"/>
        <v>일요일</v>
      </c>
    </row>
    <row r="9" spans="2:10" ht="18" customHeight="1" x14ac:dyDescent="0.3">
      <c r="B9" s="10" t="s">
        <v>23</v>
      </c>
      <c r="C9" s="2" t="s">
        <v>12</v>
      </c>
      <c r="D9" s="2" t="s">
        <v>18</v>
      </c>
      <c r="E9" s="5">
        <v>9800</v>
      </c>
      <c r="F9" s="4">
        <v>1030</v>
      </c>
      <c r="G9" s="4">
        <v>1250</v>
      </c>
      <c r="H9" s="3">
        <v>43595</v>
      </c>
      <c r="I9" s="2" t="str">
        <f t="shared" si="0"/>
        <v>6위</v>
      </c>
      <c r="J9" s="31" t="str">
        <f t="shared" si="1"/>
        <v>금요일</v>
      </c>
    </row>
    <row r="10" spans="2:10" ht="18" customHeight="1" x14ac:dyDescent="0.3">
      <c r="B10" s="10" t="s">
        <v>24</v>
      </c>
      <c r="C10" s="2" t="s">
        <v>13</v>
      </c>
      <c r="D10" s="2" t="s">
        <v>17</v>
      </c>
      <c r="E10" s="5">
        <v>12500</v>
      </c>
      <c r="F10" s="4">
        <v>985</v>
      </c>
      <c r="G10" s="4">
        <v>1125</v>
      </c>
      <c r="H10" s="3">
        <v>43589</v>
      </c>
      <c r="I10" s="2" t="str">
        <f t="shared" si="0"/>
        <v>8위</v>
      </c>
      <c r="J10" s="31" t="str">
        <f t="shared" si="1"/>
        <v>토요일</v>
      </c>
    </row>
    <row r="11" spans="2:10" ht="18" customHeight="1" x14ac:dyDescent="0.3">
      <c r="B11" s="10" t="s">
        <v>33</v>
      </c>
      <c r="C11" s="2" t="s">
        <v>14</v>
      </c>
      <c r="D11" s="2" t="s">
        <v>17</v>
      </c>
      <c r="E11" s="5">
        <v>16000</v>
      </c>
      <c r="F11" s="4">
        <v>1865</v>
      </c>
      <c r="G11" s="4">
        <v>1235</v>
      </c>
      <c r="H11" s="3">
        <v>43594</v>
      </c>
      <c r="I11" s="2" t="str">
        <f t="shared" si="0"/>
        <v>4위</v>
      </c>
      <c r="J11" s="31" t="str">
        <f>CHOOSE(WEEKDAY(H11,2),"월요일","화요일","수요일","목요일","금요일","토요일","일요일")</f>
        <v>목요일</v>
      </c>
    </row>
    <row r="12" spans="2:10" ht="18" customHeight="1" thickBot="1" x14ac:dyDescent="0.35">
      <c r="B12" s="12" t="s">
        <v>34</v>
      </c>
      <c r="C12" s="13" t="s">
        <v>15</v>
      </c>
      <c r="D12" s="13" t="s">
        <v>16</v>
      </c>
      <c r="E12" s="14">
        <v>4200</v>
      </c>
      <c r="F12" s="15">
        <v>2110</v>
      </c>
      <c r="G12" s="15">
        <v>2779</v>
      </c>
      <c r="H12" s="32">
        <v>43597</v>
      </c>
      <c r="I12" s="13" t="str">
        <f t="shared" si="0"/>
        <v>3위</v>
      </c>
      <c r="J12" s="33" t="str">
        <f t="shared" si="1"/>
        <v>일요일</v>
      </c>
    </row>
    <row r="13" spans="2:10" ht="18" customHeight="1" x14ac:dyDescent="0.3">
      <c r="B13" s="40" t="s">
        <v>25</v>
      </c>
      <c r="C13" s="41"/>
      <c r="D13" s="41"/>
      <c r="E13" s="26">
        <f ca="1">SUMIF(D5:E12,"패션잡화",E5:E12)/COUNTIF(D5:D12,"패션잡화")</f>
        <v>17100</v>
      </c>
      <c r="F13" s="42"/>
      <c r="G13" s="41" t="s">
        <v>28</v>
      </c>
      <c r="H13" s="41"/>
      <c r="I13" s="41"/>
      <c r="J13" s="30">
        <f>LARGE(판매수량,2)</f>
        <v>2630</v>
      </c>
    </row>
    <row r="14" spans="2:10" ht="18" customHeight="1" thickBot="1" x14ac:dyDescent="0.35">
      <c r="B14" s="44" t="s">
        <v>26</v>
      </c>
      <c r="C14" s="45"/>
      <c r="D14" s="45"/>
      <c r="E14" s="13">
        <f>DSUM(B4:H12,5,D4:D5)</f>
        <v>6090</v>
      </c>
      <c r="F14" s="43"/>
      <c r="G14" s="34" t="s">
        <v>0</v>
      </c>
      <c r="H14" s="13" t="s">
        <v>7</v>
      </c>
      <c r="I14" s="34" t="s">
        <v>29</v>
      </c>
      <c r="J14" s="33">
        <f>VLOOKUP(H14,C5:H12,3,0)*VLOOKUP(H14,C5:H12,4,0)</f>
        <v>8100000</v>
      </c>
    </row>
    <row r="22" spans="7:7" ht="18" customHeight="1" x14ac:dyDescent="0.3">
      <c r="G22" s="39"/>
    </row>
  </sheetData>
  <mergeCells count="4">
    <mergeCell ref="B13:D13"/>
    <mergeCell ref="F13:F14"/>
    <mergeCell ref="B14:D14"/>
    <mergeCell ref="G13:I13"/>
  </mergeCells>
  <phoneticPr fontId="2" type="noConversion"/>
  <conditionalFormatting sqref="B5:J12">
    <cfRule type="expression" dxfId="8" priority="1">
      <formula>$E5:$E12&gt;=15000</formula>
    </cfRule>
  </conditionalFormatting>
  <dataValidations count="1">
    <dataValidation type="list" allowBlank="1" showInputMessage="1" showErrorMessage="1" sqref="H14" xr:uid="{C8E0A23C-6B8D-4A58-A64B-0560E02F1CD9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633F-8345-455E-9E47-5D57F1A101EF}">
  <dimension ref="B1:H22"/>
  <sheetViews>
    <sheetView tabSelected="1" workbookViewId="0">
      <selection activeCell="H11" sqref="H11"/>
    </sheetView>
  </sheetViews>
  <sheetFormatPr defaultRowHeight="18" customHeight="1" x14ac:dyDescent="0.3"/>
  <cols>
    <col min="1" max="1" width="1.625" style="1" customWidth="1"/>
    <col min="2" max="2" width="9" style="1"/>
    <col min="3" max="3" width="16.5" style="1" bestFit="1" customWidth="1"/>
    <col min="4" max="4" width="11" style="1" bestFit="1" customWidth="1"/>
    <col min="5" max="5" width="10.125" style="1" bestFit="1" customWidth="1"/>
    <col min="6" max="6" width="9" style="1"/>
    <col min="7" max="7" width="9.625" style="1" bestFit="1" customWidth="1"/>
    <col min="8" max="8" width="16.5" style="1" bestFit="1" customWidth="1"/>
    <col min="9" max="16384" width="9" style="1"/>
  </cols>
  <sheetData>
    <row r="1" spans="2:8" ht="18" customHeight="1" thickBot="1" x14ac:dyDescent="0.35"/>
    <row r="2" spans="2:8" ht="18" customHeight="1" x14ac:dyDescent="0.3">
      <c r="B2" s="6" t="s">
        <v>30</v>
      </c>
      <c r="C2" s="7" t="s">
        <v>0</v>
      </c>
      <c r="D2" s="7" t="s">
        <v>1</v>
      </c>
      <c r="E2" s="7" t="s">
        <v>2</v>
      </c>
      <c r="F2" s="8" t="s">
        <v>3</v>
      </c>
      <c r="G2" s="8" t="s">
        <v>27</v>
      </c>
      <c r="H2" s="9" t="s">
        <v>4</v>
      </c>
    </row>
    <row r="3" spans="2:8" ht="18" customHeight="1" x14ac:dyDescent="0.3">
      <c r="B3" s="10" t="s">
        <v>19</v>
      </c>
      <c r="C3" s="2" t="s">
        <v>8</v>
      </c>
      <c r="D3" s="2" t="s">
        <v>16</v>
      </c>
      <c r="E3" s="5">
        <v>6000</v>
      </c>
      <c r="F3" s="4">
        <v>1560</v>
      </c>
      <c r="G3" s="4">
        <v>3650</v>
      </c>
      <c r="H3" s="11">
        <v>43587</v>
      </c>
    </row>
    <row r="4" spans="2:8" ht="18" customHeight="1" x14ac:dyDescent="0.3">
      <c r="B4" s="10" t="s">
        <v>20</v>
      </c>
      <c r="C4" s="2" t="s">
        <v>9</v>
      </c>
      <c r="D4" s="2" t="s">
        <v>17</v>
      </c>
      <c r="E4" s="5">
        <v>22800</v>
      </c>
      <c r="F4" s="4">
        <v>1020</v>
      </c>
      <c r="G4" s="4">
        <v>1980</v>
      </c>
      <c r="H4" s="11">
        <v>43590</v>
      </c>
    </row>
    <row r="5" spans="2:8" ht="18" customHeight="1" x14ac:dyDescent="0.3">
      <c r="B5" s="10" t="s">
        <v>21</v>
      </c>
      <c r="C5" s="2" t="s">
        <v>10</v>
      </c>
      <c r="D5" s="2" t="s">
        <v>16</v>
      </c>
      <c r="E5" s="5">
        <v>3500</v>
      </c>
      <c r="F5" s="4">
        <v>2630</v>
      </c>
      <c r="G5" s="4">
        <v>2200</v>
      </c>
      <c r="H5" s="11">
        <v>43593</v>
      </c>
    </row>
    <row r="6" spans="2:8" ht="18" customHeight="1" x14ac:dyDescent="0.3">
      <c r="B6" s="10" t="s">
        <v>22</v>
      </c>
      <c r="C6" s="2" t="s">
        <v>11</v>
      </c>
      <c r="D6" s="2" t="s">
        <v>18</v>
      </c>
      <c r="E6" s="5">
        <v>8900</v>
      </c>
      <c r="F6" s="4">
        <v>3230</v>
      </c>
      <c r="G6" s="4">
        <v>2321</v>
      </c>
      <c r="H6" s="11">
        <v>43590</v>
      </c>
    </row>
    <row r="7" spans="2:8" ht="18" customHeight="1" x14ac:dyDescent="0.3">
      <c r="B7" s="10" t="s">
        <v>23</v>
      </c>
      <c r="C7" s="2" t="s">
        <v>12</v>
      </c>
      <c r="D7" s="2" t="s">
        <v>18</v>
      </c>
      <c r="E7" s="5">
        <v>9800</v>
      </c>
      <c r="F7" s="4">
        <v>1030</v>
      </c>
      <c r="G7" s="4">
        <v>1250</v>
      </c>
      <c r="H7" s="11">
        <v>43595</v>
      </c>
    </row>
    <row r="8" spans="2:8" ht="18" customHeight="1" x14ac:dyDescent="0.3">
      <c r="B8" s="10" t="s">
        <v>24</v>
      </c>
      <c r="C8" s="2" t="s">
        <v>13</v>
      </c>
      <c r="D8" s="2" t="s">
        <v>17</v>
      </c>
      <c r="E8" s="5">
        <v>12500</v>
      </c>
      <c r="F8" s="4">
        <v>985</v>
      </c>
      <c r="G8" s="4">
        <v>1125</v>
      </c>
      <c r="H8" s="11">
        <v>43589</v>
      </c>
    </row>
    <row r="9" spans="2:8" ht="18" customHeight="1" x14ac:dyDescent="0.3">
      <c r="B9" s="10" t="s">
        <v>33</v>
      </c>
      <c r="C9" s="2" t="s">
        <v>14</v>
      </c>
      <c r="D9" s="2" t="s">
        <v>17</v>
      </c>
      <c r="E9" s="5">
        <v>16000</v>
      </c>
      <c r="F9" s="4">
        <v>1865</v>
      </c>
      <c r="G9" s="4">
        <v>1235</v>
      </c>
      <c r="H9" s="11">
        <v>43594</v>
      </c>
    </row>
    <row r="10" spans="2:8" ht="18" customHeight="1" x14ac:dyDescent="0.3">
      <c r="B10" s="16" t="s">
        <v>34</v>
      </c>
      <c r="C10" s="17" t="s">
        <v>15</v>
      </c>
      <c r="D10" s="17" t="s">
        <v>16</v>
      </c>
      <c r="E10" s="18">
        <v>4200</v>
      </c>
      <c r="F10" s="19">
        <v>2110</v>
      </c>
      <c r="G10" s="19">
        <v>2779</v>
      </c>
      <c r="H10" s="20">
        <v>43597</v>
      </c>
    </row>
    <row r="11" spans="2:8" ht="18" customHeight="1" x14ac:dyDescent="0.3">
      <c r="B11" s="46" t="s">
        <v>31</v>
      </c>
      <c r="C11" s="46"/>
      <c r="D11" s="46"/>
      <c r="E11" s="46"/>
      <c r="F11" s="46"/>
      <c r="G11" s="46"/>
      <c r="H11" s="2">
        <f>DAVERAGE(B2:H10,5,D2:D3)</f>
        <v>2100</v>
      </c>
    </row>
    <row r="13" spans="2:8" ht="18" customHeight="1" thickBot="1" x14ac:dyDescent="0.35"/>
    <row r="14" spans="2:8" ht="18" customHeight="1" x14ac:dyDescent="0.3">
      <c r="B14" s="7" t="s">
        <v>1</v>
      </c>
      <c r="C14" s="7" t="s">
        <v>2</v>
      </c>
    </row>
    <row r="15" spans="2:8" ht="18" customHeight="1" x14ac:dyDescent="0.3">
      <c r="B15" s="1" t="s">
        <v>18</v>
      </c>
    </row>
    <row r="16" spans="2:8" ht="18" customHeight="1" x14ac:dyDescent="0.3">
      <c r="C16" s="1" t="s">
        <v>32</v>
      </c>
    </row>
    <row r="17" spans="2:7" ht="18" customHeight="1" thickBot="1" x14ac:dyDescent="0.35">
      <c r="G17" s="39"/>
    </row>
    <row r="18" spans="2:7" ht="18" customHeight="1" x14ac:dyDescent="0.3">
      <c r="B18" s="6" t="s">
        <v>30</v>
      </c>
      <c r="C18" s="7" t="s">
        <v>0</v>
      </c>
      <c r="D18" s="7" t="s">
        <v>2</v>
      </c>
      <c r="E18" s="8" t="s">
        <v>3</v>
      </c>
    </row>
    <row r="19" spans="2:7" ht="18" customHeight="1" x14ac:dyDescent="0.3">
      <c r="B19" s="10" t="s">
        <v>20</v>
      </c>
      <c r="C19" s="2" t="s">
        <v>9</v>
      </c>
      <c r="D19" s="5">
        <v>22800</v>
      </c>
      <c r="E19" s="4">
        <v>1020</v>
      </c>
    </row>
    <row r="20" spans="2:7" ht="18" customHeight="1" x14ac:dyDescent="0.3">
      <c r="B20" s="10" t="s">
        <v>22</v>
      </c>
      <c r="C20" s="2" t="s">
        <v>11</v>
      </c>
      <c r="D20" s="5">
        <v>8900</v>
      </c>
      <c r="E20" s="4">
        <v>3230</v>
      </c>
    </row>
    <row r="21" spans="2:7" ht="18" customHeight="1" x14ac:dyDescent="0.3">
      <c r="B21" s="10" t="s">
        <v>23</v>
      </c>
      <c r="C21" s="2" t="s">
        <v>12</v>
      </c>
      <c r="D21" s="5">
        <v>9800</v>
      </c>
      <c r="E21" s="4">
        <v>1030</v>
      </c>
    </row>
    <row r="22" spans="2:7" ht="18" customHeight="1" x14ac:dyDescent="0.3">
      <c r="B22" s="10" t="s">
        <v>33</v>
      </c>
      <c r="C22" s="2" t="s">
        <v>14</v>
      </c>
      <c r="D22" s="5">
        <v>16000</v>
      </c>
      <c r="E22" s="4">
        <v>1865</v>
      </c>
    </row>
  </sheetData>
  <mergeCells count="1">
    <mergeCell ref="B11:G11"/>
  </mergeCells>
  <phoneticPr fontId="2" type="noConversion"/>
  <conditionalFormatting sqref="B3:H10">
    <cfRule type="expression" dxfId="7" priority="1">
      <formula>$E3:$E10&gt;=15000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9776-73F7-45E9-8FA6-FCC45796CF94}">
  <dimension ref="B1:H18"/>
  <sheetViews>
    <sheetView workbookViewId="0">
      <selection activeCell="I22" sqref="I22"/>
    </sheetView>
  </sheetViews>
  <sheetFormatPr defaultRowHeight="18" customHeight="1" x14ac:dyDescent="0.3"/>
  <cols>
    <col min="1" max="1" width="1.625" style="1" customWidth="1"/>
    <col min="2" max="2" width="9" style="1"/>
    <col min="3" max="3" width="16.5" style="1" bestFit="1" customWidth="1"/>
    <col min="4" max="4" width="17.125" style="1" bestFit="1" customWidth="1"/>
    <col min="5" max="5" width="10.125" style="1" bestFit="1" customWidth="1"/>
    <col min="6" max="6" width="9" style="1"/>
    <col min="7" max="7" width="9.625" style="1" bestFit="1" customWidth="1"/>
    <col min="8" max="8" width="16.5" style="1" bestFit="1" customWidth="1"/>
    <col min="9" max="16384" width="9" style="1"/>
  </cols>
  <sheetData>
    <row r="1" spans="2:8" ht="18" customHeight="1" thickBot="1" x14ac:dyDescent="0.35"/>
    <row r="2" spans="2:8" ht="18" customHeight="1" thickBot="1" x14ac:dyDescent="0.35">
      <c r="B2" s="21" t="s">
        <v>30</v>
      </c>
      <c r="C2" s="22" t="s">
        <v>0</v>
      </c>
      <c r="D2" s="22" t="s">
        <v>1</v>
      </c>
      <c r="E2" s="22" t="s">
        <v>2</v>
      </c>
      <c r="F2" s="23" t="s">
        <v>3</v>
      </c>
      <c r="G2" s="23" t="s">
        <v>27</v>
      </c>
      <c r="H2" s="22" t="s">
        <v>4</v>
      </c>
    </row>
    <row r="3" spans="2:8" ht="18" customHeight="1" x14ac:dyDescent="0.3">
      <c r="B3" s="25" t="s">
        <v>22</v>
      </c>
      <c r="C3" s="26" t="s">
        <v>11</v>
      </c>
      <c r="D3" s="26" t="s">
        <v>18</v>
      </c>
      <c r="E3" s="27">
        <v>8900</v>
      </c>
      <c r="F3" s="28">
        <v>3230</v>
      </c>
      <c r="G3" s="28">
        <v>2321</v>
      </c>
      <c r="H3" s="29">
        <v>43590</v>
      </c>
    </row>
    <row r="4" spans="2:8" ht="18" customHeight="1" x14ac:dyDescent="0.3">
      <c r="B4" s="10" t="s">
        <v>23</v>
      </c>
      <c r="C4" s="2" t="s">
        <v>12</v>
      </c>
      <c r="D4" s="2" t="s">
        <v>18</v>
      </c>
      <c r="E4" s="5">
        <v>9800</v>
      </c>
      <c r="F4" s="4">
        <v>1030</v>
      </c>
      <c r="G4" s="4">
        <v>1250</v>
      </c>
      <c r="H4" s="3">
        <v>43595</v>
      </c>
    </row>
    <row r="5" spans="2:8" ht="18" customHeight="1" x14ac:dyDescent="0.3">
      <c r="B5" s="10"/>
      <c r="C5" s="2"/>
      <c r="D5" s="35" t="s">
        <v>39</v>
      </c>
      <c r="E5" s="5"/>
      <c r="F5" s="4">
        <f>SUBTOTAL(1,F3:F4)</f>
        <v>2130</v>
      </c>
      <c r="G5" s="4"/>
      <c r="H5" s="3"/>
    </row>
    <row r="6" spans="2:8" ht="18" customHeight="1" x14ac:dyDescent="0.3">
      <c r="B6" s="10"/>
      <c r="C6" s="2">
        <f>SUBTOTAL(3,C3:C4)</f>
        <v>2</v>
      </c>
      <c r="D6" s="35" t="s">
        <v>35</v>
      </c>
      <c r="E6" s="5"/>
      <c r="F6" s="4"/>
      <c r="G6" s="4"/>
      <c r="H6" s="3"/>
    </row>
    <row r="7" spans="2:8" ht="18" customHeight="1" x14ac:dyDescent="0.3">
      <c r="B7" s="10" t="s">
        <v>20</v>
      </c>
      <c r="C7" s="2" t="s">
        <v>9</v>
      </c>
      <c r="D7" s="2" t="s">
        <v>17</v>
      </c>
      <c r="E7" s="5">
        <v>22800</v>
      </c>
      <c r="F7" s="4">
        <v>1020</v>
      </c>
      <c r="G7" s="4">
        <v>1980</v>
      </c>
      <c r="H7" s="3">
        <v>43590</v>
      </c>
    </row>
    <row r="8" spans="2:8" ht="18" customHeight="1" x14ac:dyDescent="0.3">
      <c r="B8" s="10" t="s">
        <v>24</v>
      </c>
      <c r="C8" s="2" t="s">
        <v>13</v>
      </c>
      <c r="D8" s="2" t="s">
        <v>17</v>
      </c>
      <c r="E8" s="5">
        <v>12500</v>
      </c>
      <c r="F8" s="4">
        <v>985</v>
      </c>
      <c r="G8" s="4">
        <v>1125</v>
      </c>
      <c r="H8" s="3">
        <v>43589</v>
      </c>
    </row>
    <row r="9" spans="2:8" ht="18" customHeight="1" x14ac:dyDescent="0.3">
      <c r="B9" s="10" t="s">
        <v>33</v>
      </c>
      <c r="C9" s="2" t="s">
        <v>14</v>
      </c>
      <c r="D9" s="2" t="s">
        <v>17</v>
      </c>
      <c r="E9" s="5">
        <v>16000</v>
      </c>
      <c r="F9" s="4">
        <v>1865</v>
      </c>
      <c r="G9" s="4">
        <v>1235</v>
      </c>
      <c r="H9" s="3">
        <v>43594</v>
      </c>
    </row>
    <row r="10" spans="2:8" ht="18" customHeight="1" x14ac:dyDescent="0.3">
      <c r="B10" s="10"/>
      <c r="C10" s="2"/>
      <c r="D10" s="35" t="s">
        <v>40</v>
      </c>
      <c r="E10" s="5"/>
      <c r="F10" s="4">
        <f>SUBTOTAL(1,F7:F9)</f>
        <v>1290</v>
      </c>
      <c r="G10" s="4"/>
      <c r="H10" s="3"/>
    </row>
    <row r="11" spans="2:8" ht="18" customHeight="1" x14ac:dyDescent="0.3">
      <c r="B11" s="10"/>
      <c r="C11" s="2">
        <f>SUBTOTAL(3,C7:C9)</f>
        <v>3</v>
      </c>
      <c r="D11" s="35" t="s">
        <v>36</v>
      </c>
      <c r="E11" s="5"/>
      <c r="F11" s="4"/>
      <c r="G11" s="4"/>
      <c r="H11" s="3"/>
    </row>
    <row r="12" spans="2:8" ht="18" customHeight="1" x14ac:dyDescent="0.3">
      <c r="B12" s="10" t="s">
        <v>19</v>
      </c>
      <c r="C12" s="2" t="s">
        <v>8</v>
      </c>
      <c r="D12" s="2" t="s">
        <v>16</v>
      </c>
      <c r="E12" s="5">
        <v>6000</v>
      </c>
      <c r="F12" s="4">
        <v>1350</v>
      </c>
      <c r="G12" s="4">
        <v>3650</v>
      </c>
      <c r="H12" s="3">
        <v>43587</v>
      </c>
    </row>
    <row r="13" spans="2:8" ht="18" customHeight="1" x14ac:dyDescent="0.3">
      <c r="B13" s="10" t="s">
        <v>21</v>
      </c>
      <c r="C13" s="2" t="s">
        <v>10</v>
      </c>
      <c r="D13" s="2" t="s">
        <v>16</v>
      </c>
      <c r="E13" s="5">
        <v>3500</v>
      </c>
      <c r="F13" s="4">
        <v>2630</v>
      </c>
      <c r="G13" s="4">
        <v>2200</v>
      </c>
      <c r="H13" s="3">
        <v>43593</v>
      </c>
    </row>
    <row r="14" spans="2:8" ht="18" customHeight="1" thickBot="1" x14ac:dyDescent="0.35">
      <c r="B14" s="12" t="s">
        <v>34</v>
      </c>
      <c r="C14" s="13" t="s">
        <v>15</v>
      </c>
      <c r="D14" s="13" t="s">
        <v>16</v>
      </c>
      <c r="E14" s="14">
        <v>4200</v>
      </c>
      <c r="F14" s="15">
        <v>2110</v>
      </c>
      <c r="G14" s="15">
        <v>2779</v>
      </c>
      <c r="H14" s="32">
        <v>43597</v>
      </c>
    </row>
    <row r="15" spans="2:8" ht="18" customHeight="1" x14ac:dyDescent="0.3">
      <c r="D15" s="39" t="s">
        <v>41</v>
      </c>
      <c r="E15" s="36"/>
      <c r="F15" s="37">
        <f>SUBTOTAL(1,F12:F14)</f>
        <v>2030</v>
      </c>
      <c r="G15" s="37"/>
      <c r="H15" s="38"/>
    </row>
    <row r="16" spans="2:8" ht="18" customHeight="1" x14ac:dyDescent="0.3">
      <c r="C16" s="1">
        <f>SUBTOTAL(3,C12:C14)</f>
        <v>3</v>
      </c>
      <c r="D16" s="39" t="s">
        <v>37</v>
      </c>
      <c r="E16" s="36"/>
      <c r="F16" s="37"/>
      <c r="G16" s="37"/>
      <c r="H16" s="38"/>
    </row>
    <row r="17" spans="3:8" ht="18" customHeight="1" x14ac:dyDescent="0.3">
      <c r="D17" s="39" t="s">
        <v>42</v>
      </c>
      <c r="E17" s="36"/>
      <c r="F17" s="37">
        <f>SUBTOTAL(1,F3:F14)</f>
        <v>1777.5</v>
      </c>
      <c r="G17" s="37"/>
      <c r="H17" s="38"/>
    </row>
    <row r="18" spans="3:8" ht="18" customHeight="1" x14ac:dyDescent="0.3">
      <c r="C18" s="1">
        <f>SUBTOTAL(3,C3:C14)</f>
        <v>8</v>
      </c>
      <c r="D18" s="39" t="s">
        <v>38</v>
      </c>
      <c r="E18" s="36"/>
      <c r="F18" s="37"/>
      <c r="G18" s="37"/>
      <c r="H18" s="38"/>
    </row>
  </sheetData>
  <sortState xmlns:xlrd2="http://schemas.microsoft.com/office/spreadsheetml/2017/richdata2" ref="B3:H14">
    <sortCondition descending="1" ref="D3:D14"/>
  </sortState>
  <phoneticPr fontId="2" type="noConversion"/>
  <conditionalFormatting sqref="B18:H18">
    <cfRule type="expression" dxfId="6" priority="57">
      <formula>$E18:$E27&gt;=15000</formula>
    </cfRule>
  </conditionalFormatting>
  <conditionalFormatting sqref="B3:H3 B12:H15">
    <cfRule type="expression" dxfId="5" priority="61">
      <formula>$E3:$E14&gt;=15000</formula>
    </cfRule>
  </conditionalFormatting>
  <conditionalFormatting sqref="B6:H6">
    <cfRule type="expression" dxfId="4" priority="64">
      <formula>$E6:$E20&gt;=15000</formula>
    </cfRule>
  </conditionalFormatting>
  <conditionalFormatting sqref="B11:H11">
    <cfRule type="expression" dxfId="3" priority="68">
      <formula>$E11:$E23&gt;=15000</formula>
    </cfRule>
  </conditionalFormatting>
  <conditionalFormatting sqref="B16:H17">
    <cfRule type="expression" dxfId="2" priority="70">
      <formula>$E16:$E26&gt;=15000</formula>
    </cfRule>
  </conditionalFormatting>
  <conditionalFormatting sqref="B7:H10">
    <cfRule type="expression" dxfId="1" priority="77">
      <formula>$E7:$E20&gt;=15000</formula>
    </cfRule>
  </conditionalFormatting>
  <conditionalFormatting sqref="B4:H5">
    <cfRule type="expression" dxfId="0" priority="78">
      <formula>$E4:$E19&gt;=15000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2023-02-23T07:05:26Z</dcterms:created>
  <dcterms:modified xsi:type="dcterms:W3CDTF">2023-02-23T08:00:17Z</dcterms:modified>
</cp:coreProperties>
</file>