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손현주\Desktop\"/>
    </mc:Choice>
  </mc:AlternateContent>
  <xr:revisionPtr revIDLastSave="0" documentId="13_ncr:1_{51C2DF05-C7CB-4849-8ECD-092ECB55B023}" xr6:coauthVersionLast="36" xr6:coauthVersionMax="36" xr10:uidLastSave="{00000000-0000-0000-0000-000000000000}"/>
  <bookViews>
    <workbookView xWindow="0" yWindow="0" windowWidth="23040" windowHeight="8976" xr2:uid="{61C261DB-4473-4C0A-B4F1-30A8DFAC016E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제2작업!$B$13:$C$15</definedName>
    <definedName name="_xlnm.Extract" localSheetId="1">제2작업!$B$18:$H$18</definedName>
    <definedName name="예매수량">제1작업!$H$5:$H$12</definedName>
  </definedNames>
  <calcPr calcId="191029"/>
  <pivotCaches>
    <pivotCache cacheId="16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3" i="1"/>
  <c r="E14" i="1"/>
  <c r="E13" i="1"/>
  <c r="J6" i="1"/>
  <c r="J7" i="1"/>
  <c r="J8" i="1"/>
  <c r="J9" i="1"/>
  <c r="J10" i="1"/>
  <c r="J11" i="1"/>
  <c r="J12" i="1"/>
  <c r="J5" i="1"/>
  <c r="I6" i="1" l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<sst xmlns="http://schemas.openxmlformats.org/spreadsheetml/2006/main" count="132" uniqueCount="52">
  <si>
    <t>관리번호</t>
    <phoneticPr fontId="3" type="noConversion"/>
  </si>
  <si>
    <t>BPM-02</t>
    <phoneticPr fontId="3" type="noConversion"/>
  </si>
  <si>
    <t>JSM-03</t>
    <phoneticPr fontId="3" type="noConversion"/>
  </si>
  <si>
    <t>HJM-02</t>
    <phoneticPr fontId="3" type="noConversion"/>
  </si>
  <si>
    <t>LOM-03</t>
    <phoneticPr fontId="3" type="noConversion"/>
  </si>
  <si>
    <t>CHM-01</t>
    <phoneticPr fontId="3" type="noConversion"/>
  </si>
  <si>
    <t>AFM-03</t>
    <phoneticPr fontId="3" type="noConversion"/>
  </si>
  <si>
    <t>SGM-02</t>
    <phoneticPr fontId="3" type="noConversion"/>
  </si>
  <si>
    <t>GGM-02</t>
    <phoneticPr fontId="3" type="noConversion"/>
  </si>
  <si>
    <t>공연명</t>
    <phoneticPr fontId="3" type="noConversion"/>
  </si>
  <si>
    <t>세친구</t>
    <phoneticPr fontId="3" type="noConversion"/>
  </si>
  <si>
    <t>캠핑 가는 날</t>
    <phoneticPr fontId="3" type="noConversion"/>
  </si>
  <si>
    <t>히스톨 보이즈</t>
    <phoneticPr fontId="3" type="noConversion"/>
  </si>
  <si>
    <t>꽃씨를 심는 우체부</t>
    <phoneticPr fontId="3" type="noConversion"/>
  </si>
  <si>
    <t>이야기 기계</t>
    <phoneticPr fontId="3" type="noConversion"/>
  </si>
  <si>
    <t>그림자가 사는 마을</t>
    <phoneticPr fontId="3" type="noConversion"/>
  </si>
  <si>
    <t>황금 물고기</t>
    <phoneticPr fontId="3" type="noConversion"/>
  </si>
  <si>
    <t>그리스</t>
    <phoneticPr fontId="3" type="noConversion"/>
  </si>
  <si>
    <t>공연장</t>
  </si>
  <si>
    <t>공연장</t>
    <phoneticPr fontId="3" type="noConversion"/>
  </si>
  <si>
    <t>아레나극장</t>
  </si>
  <si>
    <t>아레나극장</t>
    <phoneticPr fontId="3" type="noConversion"/>
  </si>
  <si>
    <t>동산아트센터</t>
  </si>
  <si>
    <t>동산아트센터</t>
    <phoneticPr fontId="3" type="noConversion"/>
  </si>
  <si>
    <t>블랙아트센터</t>
  </si>
  <si>
    <t>블랙아트센터</t>
    <phoneticPr fontId="3" type="noConversion"/>
  </si>
  <si>
    <t>관람등급</t>
    <phoneticPr fontId="3" type="noConversion"/>
  </si>
  <si>
    <t>7세 이상</t>
    <phoneticPr fontId="3" type="noConversion"/>
  </si>
  <si>
    <t>9세 이상</t>
    <phoneticPr fontId="3" type="noConversion"/>
  </si>
  <si>
    <t>15세 이상</t>
    <phoneticPr fontId="3" type="noConversion"/>
  </si>
  <si>
    <t>19세 이상</t>
    <phoneticPr fontId="3" type="noConversion"/>
  </si>
  <si>
    <t>3세 이상</t>
    <phoneticPr fontId="3" type="noConversion"/>
  </si>
  <si>
    <t>9세 이</t>
    <phoneticPr fontId="3" type="noConversion"/>
  </si>
  <si>
    <t>공연일</t>
  </si>
  <si>
    <t>공연일</t>
    <phoneticPr fontId="3" type="noConversion"/>
  </si>
  <si>
    <t>관람료
(단위:원)</t>
    <phoneticPr fontId="3" type="noConversion"/>
  </si>
  <si>
    <t>예매수량</t>
    <phoneticPr fontId="3" type="noConversion"/>
  </si>
  <si>
    <t>최저 관람료(단위:원)</t>
    <phoneticPr fontId="3" type="noConversion"/>
  </si>
  <si>
    <t>아레나극장의 관람료(단위:원) 평균</t>
    <phoneticPr fontId="3" type="noConversion"/>
  </si>
  <si>
    <t>예매수량이 평균 이상인 공연 개수</t>
    <phoneticPr fontId="3" type="noConversion"/>
  </si>
  <si>
    <t>관람가능
좌석수</t>
    <phoneticPr fontId="3" type="noConversion"/>
  </si>
  <si>
    <t>예매순위</t>
    <phoneticPr fontId="3" type="noConversion"/>
  </si>
  <si>
    <t>*G*</t>
    <phoneticPr fontId="3" type="noConversion"/>
  </si>
  <si>
    <t>&gt;=1000</t>
    <phoneticPr fontId="3" type="noConversion"/>
  </si>
  <si>
    <t>총합계</t>
  </si>
  <si>
    <t>4월</t>
  </si>
  <si>
    <t>5월</t>
  </si>
  <si>
    <t>6월</t>
  </si>
  <si>
    <t>개수 : 공연명</t>
  </si>
  <si>
    <t>***</t>
  </si>
  <si>
    <t>평균 : 관람료(단위:월)</t>
  </si>
  <si>
    <t>세친구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</si>
</sst>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&quot;매&quot;"/>
    <numFmt numFmtId="177" formatCode="0_);[Red]\(0\)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41" fontId="2" fillId="0" borderId="1" xfId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41" fontId="2" fillId="0" borderId="2" xfId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41" fontId="2" fillId="0" borderId="3" xfId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77" fontId="2" fillId="0" borderId="12" xfId="1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1" fontId="2" fillId="0" borderId="1" xfId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41" fontId="2" fillId="0" borderId="2" xfId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right" vertical="center"/>
    </xf>
    <xf numFmtId="176" fontId="2" fillId="0" borderId="29" xfId="0" applyNumberFormat="1" applyFont="1" applyFill="1" applyBorder="1" applyAlignment="1">
      <alignment horizontal="right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41" fontId="0" fillId="0" borderId="0" xfId="0" applyNumberForma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21"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alignment horizontal="center"/>
    </dxf>
    <dxf>
      <alignment horizontal="center"/>
    </dxf>
    <dxf>
      <alignment horizontal="center"/>
    </dxf>
    <dxf>
      <numFmt numFmtId="33" formatCode="_-* #,##0_-;\-* #,##0_-;_-* &quot;-&quot;_-;_-@_-"/>
    </dxf>
    <dxf>
      <numFmt numFmtId="33" formatCode="_-* #,##0_-;\-* #,##0_-;_-* &quot;-&quot;_-;_-@_-"/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6" formatCode="#,##0&quot;매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2"/>
              </a:solidFill>
              <a:latin typeface="돋움" panose="020B0600000101010101" pitchFamily="50" charset="-127"/>
              <a:ea typeface="돋움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제1작업!$H$4</c:f>
              <c:strCache>
                <c:ptCount val="1"/>
                <c:pt idx="0">
                  <c:v>예매수량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9E-427F-AE13-33110AC1D0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(제1작업!$C$5:$C$7,제1작업!$C$9:$C$11)</c:f>
              <c:strCache>
                <c:ptCount val="6"/>
                <c:pt idx="0">
                  <c:v>세친구</c:v>
                </c:pt>
                <c:pt idx="1">
                  <c:v>캠핑 가는 날</c:v>
                </c:pt>
                <c:pt idx="2">
                  <c:v>히스톨 보이즈</c:v>
                </c:pt>
                <c:pt idx="3">
                  <c:v>이야기 기계</c:v>
                </c:pt>
                <c:pt idx="4">
                  <c:v>그림자가 사는 마을</c:v>
                </c:pt>
                <c:pt idx="5">
                  <c:v>황금 물고기</c:v>
                </c:pt>
              </c:strCache>
            </c:strRef>
          </c:cat>
          <c:val>
            <c:numRef>
              <c:f>(제1작업!$H$5:$H$7,제1작업!$H$9:$H$11)</c:f>
              <c:numCache>
                <c:formatCode>#,##0"매"</c:formatCode>
                <c:ptCount val="6"/>
                <c:pt idx="0">
                  <c:v>667</c:v>
                </c:pt>
                <c:pt idx="1">
                  <c:v>1954</c:v>
                </c:pt>
                <c:pt idx="2">
                  <c:v>705</c:v>
                </c:pt>
                <c:pt idx="3">
                  <c:v>598</c:v>
                </c:pt>
                <c:pt idx="4">
                  <c:v>521</c:v>
                </c:pt>
                <c:pt idx="5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9E-427F-AE13-33110AC1D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88792399"/>
        <c:axId val="2082589311"/>
      </c:barChart>
      <c:lineChart>
        <c:grouping val="standard"/>
        <c:varyColors val="0"/>
        <c:ser>
          <c:idx val="0"/>
          <c:order val="0"/>
          <c:tx>
            <c:v>관람료(단위:원)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1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cat>
            <c:strRef>
              <c:f>(제1작업!$C$5:$C$7,제1작업!$C$9:$C$11)</c:f>
              <c:strCache>
                <c:ptCount val="6"/>
                <c:pt idx="0">
                  <c:v>세친구</c:v>
                </c:pt>
                <c:pt idx="1">
                  <c:v>캠핑 가는 날</c:v>
                </c:pt>
                <c:pt idx="2">
                  <c:v>히스톨 보이즈</c:v>
                </c:pt>
                <c:pt idx="3">
                  <c:v>이야기 기계</c:v>
                </c:pt>
                <c:pt idx="4">
                  <c:v>그림자가 사는 마을</c:v>
                </c:pt>
                <c:pt idx="5">
                  <c:v>황금 물고기</c:v>
                </c:pt>
              </c:strCache>
            </c:strRef>
          </c:cat>
          <c:val>
            <c:numRef>
              <c:f>(제1작업!$G$5:$G$7,제1작업!$G$9:$G$11)</c:f>
              <c:numCache>
                <c:formatCode>_(* #,##0_);_(* \(#,##0\);_(* "-"_);_(@_)</c:formatCode>
                <c:ptCount val="6"/>
                <c:pt idx="0">
                  <c:v>30000</c:v>
                </c:pt>
                <c:pt idx="1">
                  <c:v>70000</c:v>
                </c:pt>
                <c:pt idx="2">
                  <c:v>60000</c:v>
                </c:pt>
                <c:pt idx="3">
                  <c:v>30000</c:v>
                </c:pt>
                <c:pt idx="4">
                  <c:v>66000</c:v>
                </c:pt>
                <c:pt idx="5">
                  <c:v>90000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E-427F-AE13-33110AC1D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4503551"/>
        <c:axId val="2082586815"/>
      </c:lineChart>
      <c:catAx>
        <c:axId val="2088792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2082589311"/>
        <c:crosses val="autoZero"/>
        <c:auto val="1"/>
        <c:lblAlgn val="ctr"/>
        <c:lblOffset val="100"/>
        <c:noMultiLvlLbl val="0"/>
      </c:catAx>
      <c:valAx>
        <c:axId val="2082589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&quot;매&quot;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2088792399"/>
        <c:crosses val="autoZero"/>
        <c:crossBetween val="between"/>
        <c:majorUnit val="300"/>
      </c:valAx>
      <c:valAx>
        <c:axId val="2082586815"/>
        <c:scaling>
          <c:orientation val="minMax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2084503551"/>
        <c:crosses val="max"/>
        <c:crossBetween val="between"/>
        <c:majorUnit val="15000"/>
      </c:valAx>
      <c:catAx>
        <c:axId val="20845035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2586815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chemeClr val="tx1"/>
          </a:solidFill>
          <a:prstDash val="dash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2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B169FAA-28BE-40B5-AB31-0A7A4976DB1B}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125896</xdr:colOff>
      <xdr:row>0</xdr:row>
      <xdr:rowOff>139147</xdr:rowOff>
    </xdr:from>
    <xdr:to>
      <xdr:col>6</xdr:col>
      <xdr:colOff>426720</xdr:colOff>
      <xdr:row>2</xdr:row>
      <xdr:rowOff>172277</xdr:rowOff>
    </xdr:to>
    <xdr:sp macro="" textlink="">
      <xdr:nvSpPr>
        <xdr:cNvPr id="2" name="순서도: 저장 데이터 1">
          <a:extLst>
            <a:ext uri="{FF2B5EF4-FFF2-40B4-BE49-F238E27FC236}">
              <a16:creationId xmlns:a16="http://schemas.microsoft.com/office/drawing/2014/main" id="{BCB44F41-7E36-4261-830E-4C222A314054}"/>
            </a:ext>
          </a:extLst>
        </xdr:cNvPr>
        <xdr:cNvSpPr/>
      </xdr:nvSpPr>
      <xdr:spPr>
        <a:xfrm>
          <a:off x="255436" y="139147"/>
          <a:ext cx="7715084" cy="688450"/>
        </a:xfrm>
        <a:prstGeom prst="flowChartOnlineStorage">
          <a:avLst/>
        </a:prstGeom>
        <a:solidFill>
          <a:srgbClr val="FFFF0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연극 예매 현황</a:t>
          </a:r>
        </a:p>
      </xdr:txBody>
    </xdr:sp>
    <xdr:clientData/>
  </xdr:twoCellAnchor>
  <xdr:twoCellAnchor editAs="oneCell">
    <xdr:from>
      <xdr:col>6</xdr:col>
      <xdr:colOff>624841</xdr:colOff>
      <xdr:row>0</xdr:row>
      <xdr:rowOff>119268</xdr:rowOff>
    </xdr:from>
    <xdr:to>
      <xdr:col>10</xdr:col>
      <xdr:colOff>6627</xdr:colOff>
      <xdr:row>2</xdr:row>
      <xdr:rowOff>198119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9FE8A92D-75B3-4CA9-BF44-A0FE247E4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8181" y="119268"/>
          <a:ext cx="2330726" cy="734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8112" cy="6070315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FA5BDAB-8E6B-4052-8331-A15C4AEB203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0.41436</cdr:x>
      <cdr:y>0.19887</cdr:y>
    </cdr:from>
    <cdr:to>
      <cdr:x>0.59024</cdr:x>
      <cdr:y>0.29196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41055D8B-6C9B-4749-BC6D-CF0245230E2D}"/>
            </a:ext>
          </a:extLst>
        </cdr:cNvPr>
        <cdr:cNvSpPr/>
      </cdr:nvSpPr>
      <cdr:spPr>
        <a:xfrm xmlns:a="http://schemas.openxmlformats.org/drawingml/2006/main">
          <a:off x="3852809" y="1207213"/>
          <a:ext cx="1635303" cy="565079"/>
        </a:xfrm>
        <a:prstGeom xmlns:a="http://schemas.openxmlformats.org/drawingml/2006/main" prst="wedgeRoundRectCallout">
          <a:avLst>
            <a:gd name="adj1" fmla="val -94131"/>
            <a:gd name="adj2" fmla="val -70833"/>
            <a:gd name="adj3" fmla="val 16667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chemeClr val="tx1"/>
              </a:solidFill>
            </a:rPr>
            <a:t>최다 예매</a:t>
          </a:r>
          <a:endParaRPr lang="ko-KR">
            <a:solidFill>
              <a:schemeClr val="tx1"/>
            </a:solidFill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손현주" refreshedDate="44700.973668055558" createdVersion="6" refreshedVersion="6" minRefreshableVersion="3" recordCount="8" xr:uid="{6A7B69BC-DB91-43B3-92A3-84B32D47C024}">
  <cacheSource type="worksheet">
    <worksheetSource ref="B4:H12" sheet="제1작업"/>
  </cacheSource>
  <cacheFields count="7">
    <cacheField name="관리번호" numFmtId="0">
      <sharedItems/>
    </cacheField>
    <cacheField name="공연명" numFmtId="0">
      <sharedItems/>
    </cacheField>
    <cacheField name="공연장" numFmtId="0">
      <sharedItems count="3">
        <s v="아레나극장"/>
        <s v="동산아트센터"/>
        <s v="블랙아트센터"/>
      </sharedItems>
    </cacheField>
    <cacheField name="관람등급" numFmtId="0">
      <sharedItems/>
    </cacheField>
    <cacheField name="공연일" numFmtId="14">
      <sharedItems containsSemiMixedTypes="0" containsNonDate="0" containsDate="1" containsString="0" minDate="2020-04-18T00:00:00" maxDate="2020-06-28T00:00:00" count="8">
        <d v="2020-05-10T00:00:00"/>
        <d v="2020-05-05T00:00:00"/>
        <d v="2020-06-08T00:00:00"/>
        <d v="2020-04-18T00:00:00"/>
        <d v="2020-04-26T00:00:00"/>
        <d v="2020-05-06T00:00:00"/>
        <d v="2020-04-30T00:00:00"/>
        <d v="2020-06-27T00:00:00"/>
      </sharedItems>
      <fieldGroup base="4">
        <rangePr groupBy="months" startDate="2020-04-18T00:00:00" endDate="2020-06-28T00:00:00"/>
        <groupItems count="14">
          <s v="&lt;2020-04-18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0-06-28"/>
        </groupItems>
      </fieldGroup>
    </cacheField>
    <cacheField name="관람료_x000a_(단위:원)" numFmtId="41">
      <sharedItems containsSemiMixedTypes="0" containsString="0" containsNumber="1" containsInteger="1" minValue="30000" maxValue="90000"/>
    </cacheField>
    <cacheField name="예매수량" numFmtId="176">
      <sharedItems containsSemiMixedTypes="0" containsString="0" containsNumber="1" containsInteger="1" minValue="521" maxValue="27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BPM-02"/>
    <s v="세친구"/>
    <x v="0"/>
    <s v="7세 이상"/>
    <x v="0"/>
    <n v="30000"/>
    <n v="667"/>
  </r>
  <r>
    <s v="JSM-03"/>
    <s v="캠핑 가는 날"/>
    <x v="1"/>
    <s v="9세 이상"/>
    <x v="1"/>
    <n v="70000"/>
    <n v="1954"/>
  </r>
  <r>
    <s v="HJM-02"/>
    <s v="히스톨 보이즈"/>
    <x v="0"/>
    <s v="15세 이상"/>
    <x v="2"/>
    <n v="60000"/>
    <n v="705"/>
  </r>
  <r>
    <s v="LOM-03"/>
    <s v="꽃씨를 심는 우체부"/>
    <x v="2"/>
    <s v="19세 이상"/>
    <x v="3"/>
    <n v="80000"/>
    <n v="2752"/>
  </r>
  <r>
    <s v="CHM-01"/>
    <s v="이야기 기계"/>
    <x v="1"/>
    <s v="3세 이상"/>
    <x v="4"/>
    <n v="30000"/>
    <n v="598"/>
  </r>
  <r>
    <s v="AFM-03"/>
    <s v="그림자가 사는 마을"/>
    <x v="1"/>
    <s v="9세 이"/>
    <x v="5"/>
    <n v="66000"/>
    <n v="521"/>
  </r>
  <r>
    <s v="SGM-02"/>
    <s v="황금 물고기"/>
    <x v="0"/>
    <s v="15세 이상"/>
    <x v="6"/>
    <n v="90000"/>
    <n v="800"/>
  </r>
  <r>
    <s v="GGM-02"/>
    <s v="그리스"/>
    <x v="2"/>
    <s v="19세 이상"/>
    <x v="7"/>
    <n v="50000"/>
    <n v="17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531014-BFF2-44FE-AA50-2C6C684C842C}" name="피벗 테이블3" cacheId="16" applyNumberFormats="0" applyBorderFormats="0" applyFontFormats="0" applyPatternFormats="0" applyAlignmentFormats="0" applyWidthHeightFormats="1" dataCaption="값" missingCaption="***" updatedVersion="6" minRefreshableVersion="3" useAutoFormatting="1" colGrandTotals="0" itemPrintTitles="1" mergeItem="1" createdVersion="6" indent="0" outline="1" outlineData="1" multipleFieldFilters="0" rowHeaderCaption="공연일" colHeaderCaption="공연장">
  <location ref="B2:H8" firstHeaderRow="1" firstDataRow="3" firstDataCol="1"/>
  <pivotFields count="7">
    <pivotField showAll="0"/>
    <pivotField dataField="1" showAll="0"/>
    <pivotField axis="axisCol" showAll="0" sortType="descending">
      <items count="4">
        <item x="0"/>
        <item x="2"/>
        <item x="1"/>
        <item t="default"/>
      </items>
    </pivotField>
    <pivotField showAll="0"/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41" showAll="0"/>
    <pivotField numFmtId="176" showAll="0"/>
  </pivotFields>
  <rowFields count="1">
    <field x="4"/>
  </rowFields>
  <rowItems count="4">
    <i>
      <x v="4"/>
    </i>
    <i>
      <x v="5"/>
    </i>
    <i>
      <x v="6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공연명" fld="1" subtotal="count" baseField="0" baseItem="0"/>
    <dataField name="평균 : 관람료(단위:월)" fld="5" subtotal="average" baseField="4" baseItem="4"/>
  </dataFields>
  <formats count="10">
    <format dxfId="9">
      <pivotArea collapsedLevelsAreSubtotals="1" fieldPosition="0">
        <references count="1">
          <reference field="4" count="3">
            <x v="4"/>
            <x v="5"/>
            <x v="6"/>
          </reference>
        </references>
      </pivotArea>
    </format>
    <format dxfId="8">
      <pivotArea dataOnly="0" labelOnly="1" fieldPosition="0">
        <references count="1">
          <reference field="4" count="3">
            <x v="4"/>
            <x v="5"/>
            <x v="6"/>
          </reference>
        </references>
      </pivotArea>
    </format>
    <format dxfId="7">
      <pivotArea collapsedLevelsAreSubtotals="1" fieldPosition="0">
        <references count="1">
          <reference field="4" count="3">
            <x v="4"/>
            <x v="5"/>
            <x v="6"/>
          </reference>
        </references>
      </pivotArea>
    </format>
    <format dxfId="6">
      <pivotArea dataOnly="0" labelOnly="1" fieldPosition="0">
        <references count="1">
          <reference field="4" count="3">
            <x v="4"/>
            <x v="5"/>
            <x v="6"/>
          </reference>
        </references>
      </pivotArea>
    </format>
    <format dxfId="5">
      <pivotArea outline="0" collapsedLevelsAreSubtotals="1" fieldPosition="0"/>
    </format>
    <format dxfId="4">
      <pivotArea dataOnly="0" labelOnly="1" fieldPosition="0">
        <references count="1">
          <reference field="4" count="3">
            <x v="4"/>
            <x v="5"/>
            <x v="6"/>
          </reference>
        </references>
      </pivotArea>
    </format>
    <format dxfId="3">
      <pivotArea dataOnly="0" labelOnly="1" grandRow="1" outline="0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4" count="3">
            <x v="4"/>
            <x v="5"/>
            <x v="6"/>
          </reference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F4CBA1-16FE-4E70-97DA-919DDE23F53A}" name="표1" displayName="표1" ref="B18:H22" totalsRowShown="0" headerRowDxfId="20" headerRowBorderDxfId="19" tableBorderDxfId="18" totalsRowBorderDxfId="17">
  <autoFilter ref="B18:H22" xr:uid="{57563AB9-C623-437D-B319-F922BBF3120B}"/>
  <tableColumns count="7">
    <tableColumn id="1" xr3:uid="{95947D2D-1B6D-40BE-8950-40451FD860D7}" name="관리번호" dataDxfId="16"/>
    <tableColumn id="2" xr3:uid="{4A12D754-3955-421B-BCC1-CA003F7556B7}" name="공연명" dataDxfId="15"/>
    <tableColumn id="3" xr3:uid="{095A973F-3536-49A2-BFA6-F6E884794D7D}" name="공연장" dataDxfId="14"/>
    <tableColumn id="4" xr3:uid="{F1FDC944-0870-4717-807C-C373E256AD78}" name="관람등급" dataDxfId="13"/>
    <tableColumn id="5" xr3:uid="{A8E1C480-A000-4878-8F03-194C9BE6A7DE}" name="공연일" dataDxfId="12"/>
    <tableColumn id="6" xr3:uid="{58788A93-EC60-41D7-95B6-BE07C983156E}" name="관람료_x000a_(단위:원)" dataDxfId="11" dataCellStyle="쉼표 [0]"/>
    <tableColumn id="7" xr3:uid="{DE1575C0-4614-4260-8B3B-6E537D76FA29}" name="예매수량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8F066-A2B6-4CCF-A1D9-E830E1F27992}">
  <dimension ref="B1:J18"/>
  <sheetViews>
    <sheetView tabSelected="1" topLeftCell="D1" zoomScaleNormal="100" workbookViewId="0">
      <selection activeCell="G5" sqref="G5:G12"/>
    </sheetView>
  </sheetViews>
  <sheetFormatPr defaultRowHeight="14.4" x14ac:dyDescent="0.4"/>
  <cols>
    <col min="1" max="1" width="1.69921875" style="1" customWidth="1"/>
    <col min="2" max="2" width="19.59765625" style="1" customWidth="1"/>
    <col min="3" max="3" width="22.69921875" style="1" customWidth="1"/>
    <col min="4" max="4" width="14.69921875" style="1" customWidth="1"/>
    <col min="5" max="6" width="14.296875" style="1" customWidth="1"/>
    <col min="7" max="7" width="11" style="1" customWidth="1"/>
    <col min="8" max="8" width="8.59765625" style="1" bestFit="1" customWidth="1"/>
    <col min="9" max="9" width="10.296875" style="1" customWidth="1"/>
    <col min="10" max="16384" width="8.796875" style="1"/>
  </cols>
  <sheetData>
    <row r="1" spans="2:10" ht="25.8" customHeight="1" x14ac:dyDescent="0.4"/>
    <row r="2" spans="2:10" ht="25.8" customHeight="1" x14ac:dyDescent="0.4"/>
    <row r="3" spans="2:10" ht="25.8" customHeight="1" thickBot="1" x14ac:dyDescent="0.45"/>
    <row r="4" spans="2:10" ht="29.4" thickBot="1" x14ac:dyDescent="0.45">
      <c r="B4" s="14" t="s">
        <v>0</v>
      </c>
      <c r="C4" s="15" t="s">
        <v>9</v>
      </c>
      <c r="D4" s="15" t="s">
        <v>19</v>
      </c>
      <c r="E4" s="15" t="s">
        <v>26</v>
      </c>
      <c r="F4" s="15" t="s">
        <v>34</v>
      </c>
      <c r="G4" s="16" t="s">
        <v>35</v>
      </c>
      <c r="H4" s="15" t="s">
        <v>36</v>
      </c>
      <c r="I4" s="16" t="s">
        <v>40</v>
      </c>
      <c r="J4" s="17" t="s">
        <v>41</v>
      </c>
    </row>
    <row r="5" spans="2:10" ht="25.2" customHeight="1" x14ac:dyDescent="0.4">
      <c r="B5" s="21" t="s">
        <v>1</v>
      </c>
      <c r="C5" s="10" t="s">
        <v>10</v>
      </c>
      <c r="D5" s="10" t="s">
        <v>21</v>
      </c>
      <c r="E5" s="10" t="s">
        <v>27</v>
      </c>
      <c r="F5" s="11">
        <v>43961</v>
      </c>
      <c r="G5" s="12">
        <v>30000</v>
      </c>
      <c r="H5" s="13">
        <v>667</v>
      </c>
      <c r="I5" s="10">
        <f>RIGHT(B5,1)*1000</f>
        <v>2000</v>
      </c>
      <c r="J5" s="22" t="str">
        <f t="shared" ref="J5:J12" si="0">IF(_xlfn.RANK.EQ(H5,예매수량)&lt;=3,_xlfn.RANK.EQ(H5,예매수량),"")</f>
        <v/>
      </c>
    </row>
    <row r="6" spans="2:10" ht="25.2" customHeight="1" x14ac:dyDescent="0.4">
      <c r="B6" s="23" t="s">
        <v>2</v>
      </c>
      <c r="C6" s="2" t="s">
        <v>11</v>
      </c>
      <c r="D6" s="2" t="s">
        <v>23</v>
      </c>
      <c r="E6" s="2" t="s">
        <v>28</v>
      </c>
      <c r="F6" s="3">
        <v>43956</v>
      </c>
      <c r="G6" s="5">
        <v>70000</v>
      </c>
      <c r="H6" s="4">
        <v>1954</v>
      </c>
      <c r="I6" s="2">
        <f t="shared" ref="I6:I12" si="1">RIGHT(B6,1)*1000</f>
        <v>3000</v>
      </c>
      <c r="J6" s="24">
        <f t="shared" si="0"/>
        <v>2</v>
      </c>
    </row>
    <row r="7" spans="2:10" ht="25.2" customHeight="1" x14ac:dyDescent="0.4">
      <c r="B7" s="23" t="s">
        <v>3</v>
      </c>
      <c r="C7" s="2" t="s">
        <v>12</v>
      </c>
      <c r="D7" s="2" t="s">
        <v>21</v>
      </c>
      <c r="E7" s="2" t="s">
        <v>29</v>
      </c>
      <c r="F7" s="3">
        <v>43990</v>
      </c>
      <c r="G7" s="5">
        <v>60000</v>
      </c>
      <c r="H7" s="4">
        <v>705</v>
      </c>
      <c r="I7" s="2">
        <f t="shared" si="1"/>
        <v>2000</v>
      </c>
      <c r="J7" s="24" t="str">
        <f t="shared" si="0"/>
        <v/>
      </c>
    </row>
    <row r="8" spans="2:10" ht="25.2" customHeight="1" x14ac:dyDescent="0.4">
      <c r="B8" s="23" t="s">
        <v>4</v>
      </c>
      <c r="C8" s="2" t="s">
        <v>13</v>
      </c>
      <c r="D8" s="2" t="s">
        <v>25</v>
      </c>
      <c r="E8" s="2" t="s">
        <v>30</v>
      </c>
      <c r="F8" s="3">
        <v>43939</v>
      </c>
      <c r="G8" s="5">
        <v>80000</v>
      </c>
      <c r="H8" s="4">
        <v>2752</v>
      </c>
      <c r="I8" s="2">
        <f t="shared" si="1"/>
        <v>3000</v>
      </c>
      <c r="J8" s="24">
        <f t="shared" si="0"/>
        <v>1</v>
      </c>
    </row>
    <row r="9" spans="2:10" ht="25.2" customHeight="1" x14ac:dyDescent="0.4">
      <c r="B9" s="23" t="s">
        <v>5</v>
      </c>
      <c r="C9" s="2" t="s">
        <v>14</v>
      </c>
      <c r="D9" s="2" t="s">
        <v>23</v>
      </c>
      <c r="E9" s="2" t="s">
        <v>31</v>
      </c>
      <c r="F9" s="3">
        <v>43947</v>
      </c>
      <c r="G9" s="5">
        <v>30000</v>
      </c>
      <c r="H9" s="4">
        <v>598</v>
      </c>
      <c r="I9" s="2">
        <f t="shared" si="1"/>
        <v>1000</v>
      </c>
      <c r="J9" s="24" t="str">
        <f t="shared" si="0"/>
        <v/>
      </c>
    </row>
    <row r="10" spans="2:10" ht="25.2" customHeight="1" x14ac:dyDescent="0.4">
      <c r="B10" s="23" t="s">
        <v>6</v>
      </c>
      <c r="C10" s="2" t="s">
        <v>15</v>
      </c>
      <c r="D10" s="2" t="s">
        <v>23</v>
      </c>
      <c r="E10" s="2" t="s">
        <v>28</v>
      </c>
      <c r="F10" s="3">
        <v>43957</v>
      </c>
      <c r="G10" s="5">
        <v>66000</v>
      </c>
      <c r="H10" s="4">
        <v>521</v>
      </c>
      <c r="I10" s="2">
        <f t="shared" si="1"/>
        <v>3000</v>
      </c>
      <c r="J10" s="24" t="str">
        <f t="shared" si="0"/>
        <v/>
      </c>
    </row>
    <row r="11" spans="2:10" ht="25.2" customHeight="1" x14ac:dyDescent="0.4">
      <c r="B11" s="23" t="s">
        <v>7</v>
      </c>
      <c r="C11" s="2" t="s">
        <v>16</v>
      </c>
      <c r="D11" s="2" t="s">
        <v>21</v>
      </c>
      <c r="E11" s="2" t="s">
        <v>29</v>
      </c>
      <c r="F11" s="3">
        <v>43951</v>
      </c>
      <c r="G11" s="5">
        <v>90000</v>
      </c>
      <c r="H11" s="4">
        <v>800</v>
      </c>
      <c r="I11" s="2">
        <f t="shared" si="1"/>
        <v>2000</v>
      </c>
      <c r="J11" s="24" t="str">
        <f t="shared" si="0"/>
        <v/>
      </c>
    </row>
    <row r="12" spans="2:10" ht="25.2" customHeight="1" thickBot="1" x14ac:dyDescent="0.45">
      <c r="B12" s="25" t="s">
        <v>8</v>
      </c>
      <c r="C12" s="6" t="s">
        <v>17</v>
      </c>
      <c r="D12" s="6" t="s">
        <v>25</v>
      </c>
      <c r="E12" s="6" t="s">
        <v>30</v>
      </c>
      <c r="F12" s="7">
        <v>44009</v>
      </c>
      <c r="G12" s="8">
        <v>50000</v>
      </c>
      <c r="H12" s="9">
        <v>1719</v>
      </c>
      <c r="I12" s="6">
        <f t="shared" si="1"/>
        <v>2000</v>
      </c>
      <c r="J12" s="26">
        <f t="shared" si="0"/>
        <v>3</v>
      </c>
    </row>
    <row r="13" spans="2:10" ht="25.2" customHeight="1" x14ac:dyDescent="0.4">
      <c r="B13" s="53" t="s">
        <v>38</v>
      </c>
      <c r="C13" s="48"/>
      <c r="D13" s="49"/>
      <c r="E13" s="27">
        <f>DAVERAGE(B4:J12,G4,$D$4:$D$5)</f>
        <v>60000</v>
      </c>
      <c r="F13" s="54"/>
      <c r="G13" s="47" t="s">
        <v>37</v>
      </c>
      <c r="H13" s="48"/>
      <c r="I13" s="49"/>
      <c r="J13" s="28">
        <f>MIN(G5:G12)</f>
        <v>30000</v>
      </c>
    </row>
    <row r="14" spans="2:10" ht="25.2" customHeight="1" thickBot="1" x14ac:dyDescent="0.45">
      <c r="B14" s="50" t="s">
        <v>39</v>
      </c>
      <c r="C14" s="51"/>
      <c r="D14" s="52"/>
      <c r="E14" s="18" t="str">
        <f>COUNTIF(예매수량,"&gt;="&amp;AVERAGE(예매수량))&amp;"개"</f>
        <v>3개</v>
      </c>
      <c r="F14" s="55"/>
      <c r="G14" s="19" t="s">
        <v>9</v>
      </c>
      <c r="H14" s="18" t="s">
        <v>51</v>
      </c>
      <c r="I14" s="19" t="s">
        <v>36</v>
      </c>
      <c r="J14" s="20">
        <f>VLOOKUP(H14,C5:J12,6,0)</f>
        <v>667</v>
      </c>
    </row>
    <row r="17" ht="16.8" customHeight="1" x14ac:dyDescent="0.4"/>
    <row r="18" ht="28.2" customHeight="1" x14ac:dyDescent="0.4"/>
  </sheetData>
  <mergeCells count="4">
    <mergeCell ref="G13:I13"/>
    <mergeCell ref="B14:D14"/>
    <mergeCell ref="B13:D13"/>
    <mergeCell ref="F13:F14"/>
  </mergeCells>
  <phoneticPr fontId="3" type="noConversion"/>
  <conditionalFormatting sqref="H5:H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{AB0A71D2-D626-462F-A14D-439EE43A75D3}</x14:id>
        </ext>
      </extLst>
    </cfRule>
  </conditionalFormatting>
  <dataValidations count="1">
    <dataValidation type="list" allowBlank="1" showInputMessage="1" showErrorMessage="1" sqref="H14" xr:uid="{38DE5C5B-E844-48A8-85CC-12187F6601D3}">
      <formula1>$C$5:$C$12</formula1>
    </dataValidation>
  </dataValidations>
  <pageMargins left="0.7" right="0.7" top="0.75" bottom="0.75" header="0.3" footer="0.3"/>
  <pageSetup paperSize="9" orientation="portrait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B0A71D2-D626-462F-A14D-439EE43A75D3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H5:H12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5AF96-C810-44ED-8346-E7C32013069E}">
  <dimension ref="B1:H22"/>
  <sheetViews>
    <sheetView topLeftCell="A4" workbookViewId="0">
      <selection activeCell="J15" sqref="J15"/>
    </sheetView>
  </sheetViews>
  <sheetFormatPr defaultRowHeight="17.399999999999999" x14ac:dyDescent="0.4"/>
  <cols>
    <col min="1" max="1" width="1.69921875" customWidth="1"/>
    <col min="2" max="2" width="19.59765625" customWidth="1"/>
    <col min="3" max="3" width="22.69921875" customWidth="1"/>
    <col min="4" max="4" width="14.69921875" customWidth="1"/>
    <col min="5" max="6" width="14.296875" customWidth="1"/>
    <col min="7" max="7" width="11" customWidth="1"/>
    <col min="8" max="8" width="9.796875" customWidth="1"/>
  </cols>
  <sheetData>
    <row r="1" spans="2:8" ht="18" thickBot="1" x14ac:dyDescent="0.45"/>
    <row r="2" spans="2:8" ht="29.4" thickBot="1" x14ac:dyDescent="0.45">
      <c r="B2" s="14" t="s">
        <v>0</v>
      </c>
      <c r="C2" s="15" t="s">
        <v>9</v>
      </c>
      <c r="D2" s="15" t="s">
        <v>19</v>
      </c>
      <c r="E2" s="15" t="s">
        <v>26</v>
      </c>
      <c r="F2" s="15" t="s">
        <v>34</v>
      </c>
      <c r="G2" s="16" t="s">
        <v>35</v>
      </c>
      <c r="H2" s="15" t="s">
        <v>36</v>
      </c>
    </row>
    <row r="3" spans="2:8" x14ac:dyDescent="0.4">
      <c r="B3" s="21" t="s">
        <v>1</v>
      </c>
      <c r="C3" s="10" t="s">
        <v>10</v>
      </c>
      <c r="D3" s="10" t="s">
        <v>21</v>
      </c>
      <c r="E3" s="10" t="s">
        <v>27</v>
      </c>
      <c r="F3" s="11">
        <v>43961</v>
      </c>
      <c r="G3" s="12">
        <v>30000</v>
      </c>
      <c r="H3" s="13">
        <v>667</v>
      </c>
    </row>
    <row r="4" spans="2:8" x14ac:dyDescent="0.4">
      <c r="B4" s="23" t="s">
        <v>2</v>
      </c>
      <c r="C4" s="2" t="s">
        <v>11</v>
      </c>
      <c r="D4" s="2" t="s">
        <v>23</v>
      </c>
      <c r="E4" s="2" t="s">
        <v>28</v>
      </c>
      <c r="F4" s="3">
        <v>43956</v>
      </c>
      <c r="G4" s="5">
        <v>70000</v>
      </c>
      <c r="H4" s="4">
        <v>1954</v>
      </c>
    </row>
    <row r="5" spans="2:8" x14ac:dyDescent="0.4">
      <c r="B5" s="23" t="s">
        <v>3</v>
      </c>
      <c r="C5" s="2" t="s">
        <v>12</v>
      </c>
      <c r="D5" s="2" t="s">
        <v>21</v>
      </c>
      <c r="E5" s="2" t="s">
        <v>29</v>
      </c>
      <c r="F5" s="3">
        <v>43990</v>
      </c>
      <c r="G5" s="5">
        <v>60000</v>
      </c>
      <c r="H5" s="4">
        <v>705</v>
      </c>
    </row>
    <row r="6" spans="2:8" x14ac:dyDescent="0.4">
      <c r="B6" s="23" t="s">
        <v>4</v>
      </c>
      <c r="C6" s="2" t="s">
        <v>13</v>
      </c>
      <c r="D6" s="2" t="s">
        <v>25</v>
      </c>
      <c r="E6" s="2" t="s">
        <v>30</v>
      </c>
      <c r="F6" s="3">
        <v>43939</v>
      </c>
      <c r="G6" s="5">
        <v>80000</v>
      </c>
      <c r="H6" s="4">
        <v>2752</v>
      </c>
    </row>
    <row r="7" spans="2:8" x14ac:dyDescent="0.4">
      <c r="B7" s="23" t="s">
        <v>5</v>
      </c>
      <c r="C7" s="2" t="s">
        <v>14</v>
      </c>
      <c r="D7" s="2" t="s">
        <v>23</v>
      </c>
      <c r="E7" s="2" t="s">
        <v>31</v>
      </c>
      <c r="F7" s="3">
        <v>43947</v>
      </c>
      <c r="G7" s="5">
        <v>30000</v>
      </c>
      <c r="H7" s="4">
        <v>598</v>
      </c>
    </row>
    <row r="8" spans="2:8" x14ac:dyDescent="0.4">
      <c r="B8" s="23" t="s">
        <v>6</v>
      </c>
      <c r="C8" s="2" t="s">
        <v>15</v>
      </c>
      <c r="D8" s="2" t="s">
        <v>23</v>
      </c>
      <c r="E8" s="2" t="s">
        <v>32</v>
      </c>
      <c r="F8" s="3">
        <v>43957</v>
      </c>
      <c r="G8" s="5">
        <v>66000</v>
      </c>
      <c r="H8" s="4">
        <v>521</v>
      </c>
    </row>
    <row r="9" spans="2:8" x14ac:dyDescent="0.4">
      <c r="B9" s="23" t="s">
        <v>7</v>
      </c>
      <c r="C9" s="2" t="s">
        <v>16</v>
      </c>
      <c r="D9" s="2" t="s">
        <v>21</v>
      </c>
      <c r="E9" s="2" t="s">
        <v>29</v>
      </c>
      <c r="F9" s="3">
        <v>43951</v>
      </c>
      <c r="G9" s="5">
        <v>90000</v>
      </c>
      <c r="H9" s="4">
        <v>800</v>
      </c>
    </row>
    <row r="10" spans="2:8" x14ac:dyDescent="0.4">
      <c r="B10" s="25" t="s">
        <v>8</v>
      </c>
      <c r="C10" s="6" t="s">
        <v>17</v>
      </c>
      <c r="D10" s="6" t="s">
        <v>25</v>
      </c>
      <c r="E10" s="6" t="s">
        <v>30</v>
      </c>
      <c r="F10" s="7">
        <v>44009</v>
      </c>
      <c r="G10" s="8">
        <v>50000</v>
      </c>
      <c r="H10" s="9">
        <v>1719</v>
      </c>
    </row>
    <row r="12" spans="2:8" ht="18" thickBot="1" x14ac:dyDescent="0.45"/>
    <row r="13" spans="2:8" ht="18" thickBot="1" x14ac:dyDescent="0.45">
      <c r="B13" s="14" t="s">
        <v>0</v>
      </c>
      <c r="C13" s="15" t="s">
        <v>36</v>
      </c>
    </row>
    <row r="14" spans="2:8" x14ac:dyDescent="0.4">
      <c r="B14" t="s">
        <v>42</v>
      </c>
    </row>
    <row r="15" spans="2:8" x14ac:dyDescent="0.4">
      <c r="C15" t="s">
        <v>43</v>
      </c>
    </row>
    <row r="18" spans="2:8" ht="29.4" thickBot="1" x14ac:dyDescent="0.45">
      <c r="B18" s="39" t="s">
        <v>0</v>
      </c>
      <c r="C18" s="40" t="s">
        <v>9</v>
      </c>
      <c r="D18" s="40" t="s">
        <v>19</v>
      </c>
      <c r="E18" s="40" t="s">
        <v>26</v>
      </c>
      <c r="F18" s="40" t="s">
        <v>34</v>
      </c>
      <c r="G18" s="41" t="s">
        <v>35</v>
      </c>
      <c r="H18" s="42" t="s">
        <v>36</v>
      </c>
    </row>
    <row r="19" spans="2:8" x14ac:dyDescent="0.4">
      <c r="B19" s="35" t="s">
        <v>2</v>
      </c>
      <c r="C19" s="29" t="s">
        <v>11</v>
      </c>
      <c r="D19" s="29" t="s">
        <v>23</v>
      </c>
      <c r="E19" s="29" t="s">
        <v>28</v>
      </c>
      <c r="F19" s="30">
        <v>43956</v>
      </c>
      <c r="G19" s="31">
        <v>70000</v>
      </c>
      <c r="H19" s="37">
        <v>1954</v>
      </c>
    </row>
    <row r="20" spans="2:8" x14ac:dyDescent="0.4">
      <c r="B20" s="35" t="s">
        <v>4</v>
      </c>
      <c r="C20" s="29" t="s">
        <v>13</v>
      </c>
      <c r="D20" s="29" t="s">
        <v>25</v>
      </c>
      <c r="E20" s="29" t="s">
        <v>30</v>
      </c>
      <c r="F20" s="30">
        <v>43939</v>
      </c>
      <c r="G20" s="31">
        <v>80000</v>
      </c>
      <c r="H20" s="37">
        <v>2752</v>
      </c>
    </row>
    <row r="21" spans="2:8" x14ac:dyDescent="0.4">
      <c r="B21" s="35" t="s">
        <v>7</v>
      </c>
      <c r="C21" s="29" t="s">
        <v>16</v>
      </c>
      <c r="D21" s="29" t="s">
        <v>21</v>
      </c>
      <c r="E21" s="29" t="s">
        <v>29</v>
      </c>
      <c r="F21" s="30">
        <v>43951</v>
      </c>
      <c r="G21" s="31">
        <v>90000</v>
      </c>
      <c r="H21" s="37">
        <v>800</v>
      </c>
    </row>
    <row r="22" spans="2:8" x14ac:dyDescent="0.4">
      <c r="B22" s="36" t="s">
        <v>8</v>
      </c>
      <c r="C22" s="32" t="s">
        <v>17</v>
      </c>
      <c r="D22" s="32" t="s">
        <v>25</v>
      </c>
      <c r="E22" s="32" t="s">
        <v>30</v>
      </c>
      <c r="F22" s="33">
        <v>44009</v>
      </c>
      <c r="G22" s="34">
        <v>50000</v>
      </c>
      <c r="H22" s="38">
        <v>1719</v>
      </c>
    </row>
  </sheetData>
  <phoneticPr fontId="3" type="noConversion"/>
  <conditionalFormatting sqref="H3:H1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{2DDA7E66-5534-4929-9242-F42761A98E70}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DDA7E66-5534-4929-9242-F42761A98E70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H3:H10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2D451-5F4F-4FD1-A375-37DBA852E6E8}">
  <dimension ref="B2:J19"/>
  <sheetViews>
    <sheetView workbookViewId="0">
      <selection activeCell="G11" sqref="G11"/>
    </sheetView>
  </sheetViews>
  <sheetFormatPr defaultRowHeight="17.399999999999999" x14ac:dyDescent="0.4"/>
  <cols>
    <col min="1" max="1" width="1.69921875" style="43" customWidth="1"/>
    <col min="2" max="2" width="10.796875" style="43" bestFit="1" customWidth="1"/>
    <col min="3" max="3" width="12.296875" style="43" bestFit="1" customWidth="1"/>
    <col min="4" max="4" width="20" style="43" bestFit="1" customWidth="1"/>
    <col min="5" max="5" width="12.3984375" style="43" bestFit="1" customWidth="1"/>
    <col min="6" max="6" width="20" style="43" bestFit="1" customWidth="1"/>
    <col min="7" max="7" width="12.3984375" style="43" bestFit="1" customWidth="1"/>
    <col min="8" max="8" width="20" style="43" bestFit="1" customWidth="1"/>
    <col min="9" max="9" width="16.8984375" style="43" bestFit="1" customWidth="1"/>
    <col min="10" max="10" width="24.59765625" style="43" bestFit="1" customWidth="1"/>
    <col min="11" max="16384" width="8.796875" style="43"/>
  </cols>
  <sheetData>
    <row r="2" spans="2:10" x14ac:dyDescent="0.4">
      <c r="C2" s="44" t="s">
        <v>18</v>
      </c>
      <c r="I2"/>
      <c r="J2"/>
    </row>
    <row r="3" spans="2:10" x14ac:dyDescent="0.4">
      <c r="C3" s="56" t="s">
        <v>20</v>
      </c>
      <c r="D3" s="57"/>
      <c r="E3" s="56" t="s">
        <v>24</v>
      </c>
      <c r="F3" s="57"/>
      <c r="G3" s="56" t="s">
        <v>22</v>
      </c>
      <c r="H3" s="57"/>
      <c r="I3"/>
      <c r="J3"/>
    </row>
    <row r="4" spans="2:10" x14ac:dyDescent="0.4">
      <c r="B4" s="44" t="s">
        <v>33</v>
      </c>
      <c r="C4" s="45" t="s">
        <v>48</v>
      </c>
      <c r="D4" s="45" t="s">
        <v>50</v>
      </c>
      <c r="E4" s="45" t="s">
        <v>48</v>
      </c>
      <c r="F4" s="45" t="s">
        <v>50</v>
      </c>
      <c r="G4" s="45" t="s">
        <v>48</v>
      </c>
      <c r="H4" s="45" t="s">
        <v>50</v>
      </c>
      <c r="I4"/>
      <c r="J4"/>
    </row>
    <row r="5" spans="2:10" x14ac:dyDescent="0.4">
      <c r="B5" s="46" t="s">
        <v>45</v>
      </c>
      <c r="C5" s="46">
        <v>1</v>
      </c>
      <c r="D5" s="46">
        <v>90000</v>
      </c>
      <c r="E5" s="46">
        <v>1</v>
      </c>
      <c r="F5" s="46">
        <v>80000</v>
      </c>
      <c r="G5" s="46">
        <v>1</v>
      </c>
      <c r="H5" s="46">
        <v>30000</v>
      </c>
      <c r="I5"/>
      <c r="J5"/>
    </row>
    <row r="6" spans="2:10" x14ac:dyDescent="0.4">
      <c r="B6" s="46" t="s">
        <v>46</v>
      </c>
      <c r="C6" s="46">
        <v>1</v>
      </c>
      <c r="D6" s="46">
        <v>30000</v>
      </c>
      <c r="E6" s="46" t="s">
        <v>49</v>
      </c>
      <c r="F6" s="46" t="s">
        <v>49</v>
      </c>
      <c r="G6" s="46">
        <v>2</v>
      </c>
      <c r="H6" s="46">
        <v>68000</v>
      </c>
      <c r="I6"/>
      <c r="J6"/>
    </row>
    <row r="7" spans="2:10" x14ac:dyDescent="0.4">
      <c r="B7" s="46" t="s">
        <v>47</v>
      </c>
      <c r="C7" s="46">
        <v>1</v>
      </c>
      <c r="D7" s="46">
        <v>60000</v>
      </c>
      <c r="E7" s="46">
        <v>1</v>
      </c>
      <c r="F7" s="46">
        <v>50000</v>
      </c>
      <c r="G7" s="46" t="s">
        <v>49</v>
      </c>
      <c r="H7" s="46" t="s">
        <v>49</v>
      </c>
      <c r="I7"/>
      <c r="J7"/>
    </row>
    <row r="8" spans="2:10" x14ac:dyDescent="0.4">
      <c r="B8" s="46" t="s">
        <v>44</v>
      </c>
      <c r="C8" s="46">
        <v>3</v>
      </c>
      <c r="D8" s="46">
        <v>60000</v>
      </c>
      <c r="E8" s="46">
        <v>2</v>
      </c>
      <c r="F8" s="46">
        <v>65000</v>
      </c>
      <c r="G8" s="46">
        <v>3</v>
      </c>
      <c r="H8" s="46">
        <v>55333.333333333336</v>
      </c>
      <c r="I8"/>
      <c r="J8"/>
    </row>
    <row r="9" spans="2:10" x14ac:dyDescent="0.4">
      <c r="B9"/>
      <c r="C9"/>
      <c r="D9"/>
    </row>
    <row r="10" spans="2:10" x14ac:dyDescent="0.4">
      <c r="B10"/>
      <c r="C10"/>
      <c r="D10"/>
    </row>
    <row r="11" spans="2:10" x14ac:dyDescent="0.4">
      <c r="B11"/>
      <c r="C11"/>
      <c r="D11"/>
    </row>
    <row r="12" spans="2:10" x14ac:dyDescent="0.4">
      <c r="B12"/>
      <c r="C12"/>
      <c r="D12"/>
    </row>
    <row r="13" spans="2:10" x14ac:dyDescent="0.4">
      <c r="B13"/>
      <c r="C13"/>
      <c r="D13"/>
    </row>
    <row r="14" spans="2:10" x14ac:dyDescent="0.4">
      <c r="B14"/>
      <c r="C14"/>
      <c r="D14"/>
    </row>
    <row r="15" spans="2:10" x14ac:dyDescent="0.4">
      <c r="B15"/>
      <c r="C15"/>
      <c r="D15"/>
    </row>
    <row r="16" spans="2:10" x14ac:dyDescent="0.4">
      <c r="B16"/>
      <c r="C16"/>
      <c r="D16"/>
    </row>
    <row r="17" spans="2:4" x14ac:dyDescent="0.4">
      <c r="B17"/>
      <c r="C17"/>
      <c r="D17"/>
    </row>
    <row r="18" spans="2:4" x14ac:dyDescent="0.4">
      <c r="B18"/>
      <c r="C18"/>
      <c r="D18"/>
    </row>
    <row r="19" spans="2:4" x14ac:dyDescent="0.4">
      <c r="B19"/>
      <c r="C19"/>
      <c r="D19"/>
    </row>
  </sheetData>
  <mergeCells count="3">
    <mergeCell ref="C3:D3"/>
    <mergeCell ref="E3:F3"/>
    <mergeCell ref="G3:H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예매수량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손현주</dc:creator>
  <cp:lastModifiedBy>손현주</cp:lastModifiedBy>
  <dcterms:created xsi:type="dcterms:W3CDTF">2022-05-19T12:27:53Z</dcterms:created>
  <dcterms:modified xsi:type="dcterms:W3CDTF">2022-05-19T14:46:35Z</dcterms:modified>
</cp:coreProperties>
</file>