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임정훈\Desktop\사무\연습1\"/>
    </mc:Choice>
  </mc:AlternateContent>
  <bookViews>
    <workbookView xWindow="0" yWindow="0" windowWidth="23040" windowHeight="8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8" i="1"/>
  <c r="J11" i="1"/>
  <c r="J9" i="1"/>
  <c r="J21" i="1"/>
  <c r="J17" i="1"/>
  <c r="J16" i="1"/>
  <c r="J22" i="1"/>
  <c r="J7" i="1"/>
  <c r="J20" i="1"/>
  <c r="J15" i="1"/>
  <c r="J5" i="1"/>
  <c r="J25" i="1" s="1"/>
  <c r="J13" i="1"/>
  <c r="J19" i="1"/>
  <c r="J14" i="1"/>
  <c r="J6" i="1"/>
  <c r="J18" i="1"/>
  <c r="J24" i="1"/>
  <c r="J10" i="1"/>
  <c r="J12" i="1"/>
  <c r="I23" i="1"/>
  <c r="K23" i="1" s="1"/>
  <c r="L23" i="1" s="1"/>
  <c r="I8" i="1"/>
  <c r="K8" i="1" s="1"/>
  <c r="L8" i="1" s="1"/>
  <c r="I11" i="1"/>
  <c r="K11" i="1" s="1"/>
  <c r="L11" i="1" s="1"/>
  <c r="I9" i="1"/>
  <c r="K9" i="1" s="1"/>
  <c r="L9" i="1" s="1"/>
  <c r="I21" i="1"/>
  <c r="K21" i="1" s="1"/>
  <c r="L21" i="1" s="1"/>
  <c r="I17" i="1"/>
  <c r="K17" i="1" s="1"/>
  <c r="L17" i="1" s="1"/>
  <c r="I16" i="1"/>
  <c r="K16" i="1" s="1"/>
  <c r="L16" i="1" s="1"/>
  <c r="I22" i="1"/>
  <c r="K22" i="1" s="1"/>
  <c r="L22" i="1" s="1"/>
  <c r="I7" i="1"/>
  <c r="K7" i="1" s="1"/>
  <c r="L7" i="1" s="1"/>
  <c r="I20" i="1"/>
  <c r="K20" i="1" s="1"/>
  <c r="L20" i="1" s="1"/>
  <c r="I15" i="1"/>
  <c r="K15" i="1" s="1"/>
  <c r="L15" i="1" s="1"/>
  <c r="I5" i="1"/>
  <c r="I13" i="1"/>
  <c r="K13" i="1" s="1"/>
  <c r="L13" i="1" s="1"/>
  <c r="I19" i="1"/>
  <c r="K19" i="1" s="1"/>
  <c r="L19" i="1" s="1"/>
  <c r="I14" i="1"/>
  <c r="K14" i="1" s="1"/>
  <c r="L14" i="1" s="1"/>
  <c r="I6" i="1"/>
  <c r="K6" i="1" s="1"/>
  <c r="L6" i="1" s="1"/>
  <c r="I18" i="1"/>
  <c r="K18" i="1" s="1"/>
  <c r="L18" i="1" s="1"/>
  <c r="I24" i="1"/>
  <c r="K24" i="1" s="1"/>
  <c r="L24" i="1" s="1"/>
  <c r="I10" i="1"/>
  <c r="K10" i="1" s="1"/>
  <c r="L10" i="1" s="1"/>
  <c r="I12" i="1"/>
  <c r="K12" i="1" s="1"/>
  <c r="L12" i="1" s="1"/>
  <c r="H23" i="1"/>
  <c r="H8" i="1"/>
  <c r="H11" i="1"/>
  <c r="H9" i="1"/>
  <c r="H21" i="1"/>
  <c r="H17" i="1"/>
  <c r="H16" i="1"/>
  <c r="H22" i="1"/>
  <c r="H7" i="1"/>
  <c r="H20" i="1"/>
  <c r="H15" i="1"/>
  <c r="H5" i="1"/>
  <c r="K28" i="1" s="1"/>
  <c r="H13" i="1"/>
  <c r="H19" i="1"/>
  <c r="H14" i="1"/>
  <c r="H6" i="1"/>
  <c r="H18" i="1"/>
  <c r="H24" i="1"/>
  <c r="H10" i="1"/>
  <c r="H12" i="1"/>
  <c r="J28" i="1" l="1"/>
  <c r="K5" i="1"/>
  <c r="I25" i="1"/>
  <c r="J30" i="1"/>
  <c r="L5" i="1" l="1"/>
  <c r="K25" i="1"/>
  <c r="K26" i="1"/>
  <c r="K30" i="1"/>
  <c r="K29" i="1" l="1"/>
  <c r="J29" i="1"/>
</calcChain>
</file>

<file path=xl/sharedStrings.xml><?xml version="1.0" encoding="utf-8"?>
<sst xmlns="http://schemas.openxmlformats.org/spreadsheetml/2006/main" count="59" uniqueCount="52">
  <si>
    <t>은행별 고객 대출 계산</t>
    <phoneticPr fontId="2" type="noConversion"/>
  </si>
  <si>
    <t>은행명</t>
    <phoneticPr fontId="2" type="noConversion"/>
  </si>
  <si>
    <t>고객명</t>
    <phoneticPr fontId="2" type="noConversion"/>
  </si>
  <si>
    <t>성별</t>
    <phoneticPr fontId="2" type="noConversion"/>
  </si>
  <si>
    <t>예금</t>
    <phoneticPr fontId="2" type="noConversion"/>
  </si>
  <si>
    <t>지출</t>
    <phoneticPr fontId="2" type="noConversion"/>
  </si>
  <si>
    <t>대출금액</t>
    <phoneticPr fontId="2" type="noConversion"/>
  </si>
  <si>
    <t>전자은행</t>
    <phoneticPr fontId="2" type="noConversion"/>
  </si>
  <si>
    <t>학교은행</t>
    <phoneticPr fontId="2" type="noConversion"/>
  </si>
  <si>
    <t>비자은행</t>
    <phoneticPr fontId="2" type="noConversion"/>
  </si>
  <si>
    <t>전자은행</t>
    <phoneticPr fontId="2" type="noConversion"/>
  </si>
  <si>
    <t>비자은행</t>
    <phoneticPr fontId="2" type="noConversion"/>
  </si>
  <si>
    <t>학교은행</t>
    <phoneticPr fontId="2" type="noConversion"/>
  </si>
  <si>
    <t>전자은행</t>
    <phoneticPr fontId="2" type="noConversion"/>
  </si>
  <si>
    <t>학교은행</t>
    <phoneticPr fontId="2" type="noConversion"/>
  </si>
  <si>
    <t>학교은행</t>
    <phoneticPr fontId="2" type="noConversion"/>
  </si>
  <si>
    <t>비자은행</t>
    <phoneticPr fontId="2" type="noConversion"/>
  </si>
  <si>
    <t>전자은행</t>
    <phoneticPr fontId="2" type="noConversion"/>
  </si>
  <si>
    <t>전자은행</t>
    <phoneticPr fontId="2" type="noConversion"/>
  </si>
  <si>
    <t>학교은행</t>
    <phoneticPr fontId="2" type="noConversion"/>
  </si>
  <si>
    <t>김종남</t>
    <phoneticPr fontId="2" type="noConversion"/>
  </si>
  <si>
    <t>박철수</t>
    <phoneticPr fontId="2" type="noConversion"/>
  </si>
  <si>
    <t>남민종</t>
    <phoneticPr fontId="2" type="noConversion"/>
  </si>
  <si>
    <t>곽수지</t>
    <phoneticPr fontId="2" type="noConversion"/>
  </si>
  <si>
    <t>편영표</t>
    <phoneticPr fontId="2" type="noConversion"/>
  </si>
  <si>
    <t>황귀영</t>
    <phoneticPr fontId="2" type="noConversion"/>
  </si>
  <si>
    <t>하석태</t>
    <phoneticPr fontId="2" type="noConversion"/>
  </si>
  <si>
    <t>박종식</t>
    <phoneticPr fontId="2" type="noConversion"/>
  </si>
  <si>
    <t>심수미</t>
    <phoneticPr fontId="2" type="noConversion"/>
  </si>
  <si>
    <t>김지수</t>
    <phoneticPr fontId="2" type="noConversion"/>
  </si>
  <si>
    <t>이남석</t>
    <phoneticPr fontId="2" type="noConversion"/>
  </si>
  <si>
    <t>임지영</t>
    <phoneticPr fontId="2" type="noConversion"/>
  </si>
  <si>
    <t>강승헌</t>
    <phoneticPr fontId="2" type="noConversion"/>
  </si>
  <si>
    <t>정연수</t>
    <phoneticPr fontId="2" type="noConversion"/>
  </si>
  <si>
    <t>이인용</t>
    <phoneticPr fontId="2" type="noConversion"/>
  </si>
  <si>
    <t>송춘석</t>
    <phoneticPr fontId="2" type="noConversion"/>
  </si>
  <si>
    <t>심남숙</t>
    <phoneticPr fontId="2" type="noConversion"/>
  </si>
  <si>
    <t>전은미</t>
    <phoneticPr fontId="2" type="noConversion"/>
  </si>
  <si>
    <t>함미경</t>
    <phoneticPr fontId="2" type="noConversion"/>
  </si>
  <si>
    <t>이철희</t>
    <phoneticPr fontId="2" type="noConversion"/>
  </si>
  <si>
    <t>성별</t>
    <phoneticPr fontId="2" type="noConversion"/>
  </si>
  <si>
    <t>잔액</t>
    <phoneticPr fontId="2" type="noConversion"/>
  </si>
  <si>
    <t>대출이자</t>
    <phoneticPr fontId="2" type="noConversion"/>
  </si>
  <si>
    <t>대출가능액</t>
    <phoneticPr fontId="2" type="noConversion"/>
  </si>
  <si>
    <t>비고</t>
    <phoneticPr fontId="2" type="noConversion"/>
  </si>
  <si>
    <t>평균</t>
    <phoneticPr fontId="2" type="noConversion"/>
  </si>
  <si>
    <t>전자은행 또는 비자은행의 합</t>
    <phoneticPr fontId="2" type="noConversion"/>
  </si>
  <si>
    <t>여성이고 이씨이면서 학교은행인 고객들의 합</t>
    <phoneticPr fontId="2" type="noConversion"/>
  </si>
  <si>
    <t>이씨이면서 우수고객인 고객들의 합</t>
    <phoneticPr fontId="2" type="noConversion"/>
  </si>
  <si>
    <t>잔액이 1500000 이상 2000000 미만인 합</t>
    <phoneticPr fontId="2" type="noConversion"/>
  </si>
  <si>
    <t>=SUMPRODUCT( ISNUMBER( FIND( "전자은행",$B$5:$B$24)) +  ISNUMBER( FIND( "비자은행",$B$5:$B$24)),K5:K24)</t>
    <phoneticPr fontId="2" type="noConversion"/>
  </si>
  <si>
    <t>=SUMPRODUCT( (LEFT($C$5:$C$24,1)="이") * ($L$5:$L$24="우수고객"),K5:K24)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</si>
</sst>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₩&quot;* #,##0_-;\-&quot;₩&quot;* #,##0_-;_-&quot;₩&quot;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2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2" fontId="0" fillId="0" borderId="2" xfId="1" applyFont="1" applyBorder="1">
      <alignment vertical="center"/>
    </xf>
    <xf numFmtId="0" fontId="0" fillId="0" borderId="3" xfId="0" applyBorder="1" applyAlignment="1">
      <alignment horizontal="center" vertical="center"/>
    </xf>
    <xf numFmtId="42" fontId="0" fillId="0" borderId="3" xfId="1" applyFont="1" applyBorder="1">
      <alignment vertical="center"/>
    </xf>
    <xf numFmtId="0" fontId="0" fillId="0" borderId="4" xfId="0" applyBorder="1" applyAlignment="1">
      <alignment horizontal="center" vertical="center"/>
    </xf>
    <xf numFmtId="42" fontId="0" fillId="0" borderId="4" xfId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2"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sng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u="sng">
                <a:solidFill>
                  <a:schemeClr val="tx1"/>
                </a:solidFill>
              </a:rPr>
              <a:t>전자은행 고객 대출 금액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sng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Sheet1!$I$4</c:f>
              <c:strCache>
                <c:ptCount val="1"/>
                <c:pt idx="0">
                  <c:v>잔액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Sheet1!$C$11:$C$18</c:f>
              <c:strCache>
                <c:ptCount val="8"/>
                <c:pt idx="0">
                  <c:v>곽수지</c:v>
                </c:pt>
                <c:pt idx="1">
                  <c:v>김종남</c:v>
                </c:pt>
                <c:pt idx="2">
                  <c:v>정연수</c:v>
                </c:pt>
                <c:pt idx="3">
                  <c:v>송춘석</c:v>
                </c:pt>
                <c:pt idx="4">
                  <c:v>임지영</c:v>
                </c:pt>
                <c:pt idx="5">
                  <c:v>박종식</c:v>
                </c:pt>
                <c:pt idx="6">
                  <c:v>하석태</c:v>
                </c:pt>
                <c:pt idx="7">
                  <c:v>전은미</c:v>
                </c:pt>
              </c:strCache>
            </c:strRef>
          </c:cat>
          <c:val>
            <c:numRef>
              <c:f>Sheet1!$I$11:$I$18</c:f>
              <c:numCache>
                <c:formatCode>_("₩"* #,##0_);_("₩"* \(#,##0\);_("₩"* "-"_);_(@_)</c:formatCode>
                <c:ptCount val="8"/>
                <c:pt idx="0">
                  <c:v>900000</c:v>
                </c:pt>
                <c:pt idx="1">
                  <c:v>1000000</c:v>
                </c:pt>
                <c:pt idx="2">
                  <c:v>2260000</c:v>
                </c:pt>
                <c:pt idx="3">
                  <c:v>1380000</c:v>
                </c:pt>
                <c:pt idx="4">
                  <c:v>3360000</c:v>
                </c:pt>
                <c:pt idx="5">
                  <c:v>1950000</c:v>
                </c:pt>
                <c:pt idx="6">
                  <c:v>1740000</c:v>
                </c:pt>
                <c:pt idx="7">
                  <c:v>2660000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3-4F07-B91A-5A0EB821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69248896"/>
        <c:axId val="1869240160"/>
      </c:barChart>
      <c:lineChart>
        <c:grouping val="standard"/>
        <c:varyColors val="0"/>
        <c:ser>
          <c:idx val="1"/>
          <c:order val="1"/>
          <c:tx>
            <c:strRef>
              <c:f>Sheet1!$K$4</c:f>
              <c:strCache>
                <c:ptCount val="1"/>
                <c:pt idx="0">
                  <c:v>대출가능액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Sheet1!$C$11:$C$18</c:f>
              <c:strCache>
                <c:ptCount val="8"/>
                <c:pt idx="0">
                  <c:v>곽수지</c:v>
                </c:pt>
                <c:pt idx="1">
                  <c:v>김종남</c:v>
                </c:pt>
                <c:pt idx="2">
                  <c:v>정연수</c:v>
                </c:pt>
                <c:pt idx="3">
                  <c:v>송춘석</c:v>
                </c:pt>
                <c:pt idx="4">
                  <c:v>임지영</c:v>
                </c:pt>
                <c:pt idx="5">
                  <c:v>박종식</c:v>
                </c:pt>
                <c:pt idx="6">
                  <c:v>하석태</c:v>
                </c:pt>
                <c:pt idx="7">
                  <c:v>전은미</c:v>
                </c:pt>
              </c:strCache>
            </c:strRef>
          </c:cat>
          <c:val>
            <c:numRef>
              <c:f>Sheet1!$K$11:$K$18</c:f>
              <c:numCache>
                <c:formatCode>_("₩"* #,##0_);_("₩"* \(#,##0\);_("₩"* "-"_);_(@_)</c:formatCode>
                <c:ptCount val="8"/>
                <c:pt idx="0">
                  <c:v>0</c:v>
                </c:pt>
                <c:pt idx="1">
                  <c:v>700000</c:v>
                </c:pt>
                <c:pt idx="2">
                  <c:v>760000</c:v>
                </c:pt>
                <c:pt idx="3">
                  <c:v>760000</c:v>
                </c:pt>
                <c:pt idx="4">
                  <c:v>1000000</c:v>
                </c:pt>
                <c:pt idx="5">
                  <c:v>1100000</c:v>
                </c:pt>
                <c:pt idx="6">
                  <c:v>1170000</c:v>
                </c:pt>
                <c:pt idx="7">
                  <c:v>1620000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3-4F07-B91A-5A0EB821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248896"/>
        <c:axId val="1869240160"/>
      </c:lineChart>
      <c:catAx>
        <c:axId val="1869248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b="1">
                    <a:solidFill>
                      <a:schemeClr val="tx1"/>
                    </a:solidFill>
                  </a:rPr>
                  <a:t>고객명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69240160"/>
        <c:crosses val="autoZero"/>
        <c:auto val="1"/>
        <c:lblAlgn val="ctr"/>
        <c:lblOffset val="100"/>
        <c:noMultiLvlLbl val="0"/>
      </c:catAx>
      <c:valAx>
        <c:axId val="186924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b="1">
                    <a:solidFill>
                      <a:schemeClr val="tx1"/>
                    </a:solidFill>
                  </a:rPr>
                  <a:t>금액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6924889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12</xdr:col>
      <xdr:colOff>0</xdr:colOff>
      <xdr:row>48</xdr:row>
      <xdr:rowOff>0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1"/>
  <sheetViews>
    <sheetView tabSelected="1" topLeftCell="B1" workbookViewId="0">
      <selection activeCell="N5" sqref="N5"/>
    </sheetView>
  </sheetViews>
  <sheetFormatPr defaultRowHeight="17.399999999999999" x14ac:dyDescent="0.4"/>
  <cols>
    <col min="1" max="1" width="0" hidden="1" customWidth="1"/>
    <col min="4" max="7" width="0" hidden="1" customWidth="1"/>
    <col min="8" max="8" width="9.59765625" customWidth="1"/>
    <col min="9" max="9" width="18.3984375" customWidth="1"/>
    <col min="10" max="10" width="18.796875" customWidth="1"/>
    <col min="11" max="11" width="18.5" customWidth="1"/>
    <col min="12" max="12" width="15.5" customWidth="1"/>
  </cols>
  <sheetData>
    <row r="1" spans="2:12" ht="25.2" x14ac:dyDescent="0.4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4" spans="2:12" x14ac:dyDescent="0.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40</v>
      </c>
      <c r="I4" s="1" t="s">
        <v>41</v>
      </c>
      <c r="J4" s="1" t="s">
        <v>42</v>
      </c>
      <c r="K4" s="1" t="s">
        <v>43</v>
      </c>
      <c r="L4" s="1" t="s">
        <v>44</v>
      </c>
    </row>
    <row r="5" spans="2:12" x14ac:dyDescent="0.4">
      <c r="B5" s="5" t="s">
        <v>16</v>
      </c>
      <c r="C5" s="5" t="s">
        <v>32</v>
      </c>
      <c r="D5" s="5">
        <v>1</v>
      </c>
      <c r="E5" s="5">
        <v>2000000</v>
      </c>
      <c r="F5" s="5">
        <v>320000</v>
      </c>
      <c r="G5" s="5">
        <v>9000000</v>
      </c>
      <c r="H5" s="5" t="str">
        <f>IF(D5=1,"남성","여성")</f>
        <v>남성</v>
      </c>
      <c r="I5" s="6">
        <f>E5-F5</f>
        <v>1680000</v>
      </c>
      <c r="J5" s="6">
        <f>G5*10%</f>
        <v>900000</v>
      </c>
      <c r="K5" s="6">
        <f>I5-G5</f>
        <v>-7320000</v>
      </c>
      <c r="L5" s="5" t="str">
        <f>IF(K5&gt;1000000,"우수고객",IF(K5&lt;500000,"불량고객",""))</f>
        <v>불량고객</v>
      </c>
    </row>
    <row r="6" spans="2:12" x14ac:dyDescent="0.4">
      <c r="B6" s="7" t="s">
        <v>11</v>
      </c>
      <c r="C6" s="7" t="s">
        <v>36</v>
      </c>
      <c r="D6" s="7">
        <v>0</v>
      </c>
      <c r="E6" s="7">
        <v>2200000</v>
      </c>
      <c r="F6" s="7">
        <v>530000</v>
      </c>
      <c r="G6" s="7">
        <v>870000</v>
      </c>
      <c r="H6" s="7" t="str">
        <f>IF(D6=1,"남성","여성")</f>
        <v>여성</v>
      </c>
      <c r="I6" s="8">
        <f>E6-F6</f>
        <v>1670000</v>
      </c>
      <c r="J6" s="8">
        <f>G6*10%</f>
        <v>87000</v>
      </c>
      <c r="K6" s="8">
        <f>I6-G6</f>
        <v>800000</v>
      </c>
      <c r="L6" s="7" t="str">
        <f>IF(K6&gt;1000000,"우수고객",IF(K6&lt;500000,"불량고객",""))</f>
        <v/>
      </c>
    </row>
    <row r="7" spans="2:12" x14ac:dyDescent="0.4">
      <c r="B7" s="7" t="s">
        <v>11</v>
      </c>
      <c r="C7" s="7" t="s">
        <v>29</v>
      </c>
      <c r="D7" s="7">
        <v>0</v>
      </c>
      <c r="E7" s="7">
        <v>5200000</v>
      </c>
      <c r="F7" s="7">
        <v>1500000</v>
      </c>
      <c r="G7" s="7">
        <v>2800000</v>
      </c>
      <c r="H7" s="7" t="str">
        <f>IF(D7=1,"남성","여성")</f>
        <v>여성</v>
      </c>
      <c r="I7" s="8">
        <f>E7-F7</f>
        <v>3700000</v>
      </c>
      <c r="J7" s="8">
        <f>G7*10%</f>
        <v>280000</v>
      </c>
      <c r="K7" s="8">
        <f>I7-G7</f>
        <v>900000</v>
      </c>
      <c r="L7" s="7" t="str">
        <f>IF(K7&gt;1000000,"우수고객",IF(K7&lt;500000,"불량고객",""))</f>
        <v/>
      </c>
    </row>
    <row r="8" spans="2:12" x14ac:dyDescent="0.4">
      <c r="B8" s="7" t="s">
        <v>9</v>
      </c>
      <c r="C8" s="7" t="s">
        <v>22</v>
      </c>
      <c r="D8" s="7">
        <v>1</v>
      </c>
      <c r="E8" s="7">
        <v>1850000</v>
      </c>
      <c r="F8" s="7">
        <v>250000</v>
      </c>
      <c r="G8" s="7">
        <v>520000</v>
      </c>
      <c r="H8" s="7" t="str">
        <f>IF(D8=1,"남성","여성")</f>
        <v>남성</v>
      </c>
      <c r="I8" s="8">
        <f>E8-F8</f>
        <v>1600000</v>
      </c>
      <c r="J8" s="8">
        <f>G8*10%</f>
        <v>52000</v>
      </c>
      <c r="K8" s="8">
        <f>I8-G8</f>
        <v>1080000</v>
      </c>
      <c r="L8" s="7" t="str">
        <f>IF(K8&gt;1000000,"우수고객",IF(K8&lt;500000,"불량고객",""))</f>
        <v>우수고객</v>
      </c>
    </row>
    <row r="9" spans="2:12" x14ac:dyDescent="0.4">
      <c r="B9" s="7" t="s">
        <v>11</v>
      </c>
      <c r="C9" s="7" t="s">
        <v>24</v>
      </c>
      <c r="D9" s="7">
        <v>1</v>
      </c>
      <c r="E9" s="7">
        <v>2180000</v>
      </c>
      <c r="F9" s="7">
        <v>580000</v>
      </c>
      <c r="G9" s="7">
        <v>500000</v>
      </c>
      <c r="H9" s="7" t="str">
        <f>IF(D9=1,"남성","여성")</f>
        <v>남성</v>
      </c>
      <c r="I9" s="8">
        <f>E9-F9</f>
        <v>1600000</v>
      </c>
      <c r="J9" s="8">
        <f>G9*10%</f>
        <v>50000</v>
      </c>
      <c r="K9" s="8">
        <f>I9-G9</f>
        <v>1100000</v>
      </c>
      <c r="L9" s="7" t="str">
        <f>IF(K9&gt;1000000,"우수고객",IF(K9&lt;500000,"불량고객",""))</f>
        <v>우수고객</v>
      </c>
    </row>
    <row r="10" spans="2:12" x14ac:dyDescent="0.4">
      <c r="B10" s="7" t="s">
        <v>11</v>
      </c>
      <c r="C10" s="7" t="s">
        <v>39</v>
      </c>
      <c r="D10" s="7">
        <v>1</v>
      </c>
      <c r="E10" s="7">
        <v>2640000</v>
      </c>
      <c r="F10" s="7">
        <v>220000</v>
      </c>
      <c r="G10" s="7">
        <v>640000</v>
      </c>
      <c r="H10" s="7" t="str">
        <f>IF(D10=1,"남성","여성")</f>
        <v>남성</v>
      </c>
      <c r="I10" s="8">
        <f>E10-F10</f>
        <v>2420000</v>
      </c>
      <c r="J10" s="8">
        <f>G10*10%</f>
        <v>64000</v>
      </c>
      <c r="K10" s="8">
        <f>I10-G10</f>
        <v>1780000</v>
      </c>
      <c r="L10" s="7" t="str">
        <f>IF(K10&gt;1000000,"우수고객",IF(K10&lt;500000,"불량고객",""))</f>
        <v>우수고객</v>
      </c>
    </row>
    <row r="11" spans="2:12" x14ac:dyDescent="0.4">
      <c r="B11" s="7" t="s">
        <v>10</v>
      </c>
      <c r="C11" s="7" t="s">
        <v>23</v>
      </c>
      <c r="D11" s="7">
        <v>0</v>
      </c>
      <c r="E11" s="7">
        <v>3500000</v>
      </c>
      <c r="F11" s="7">
        <v>2600000</v>
      </c>
      <c r="G11" s="7">
        <v>900000</v>
      </c>
      <c r="H11" s="7" t="str">
        <f>IF(D11=1,"남성","여성")</f>
        <v>여성</v>
      </c>
      <c r="I11" s="8">
        <f>E11-F11</f>
        <v>900000</v>
      </c>
      <c r="J11" s="8">
        <f>G11*10%</f>
        <v>90000</v>
      </c>
      <c r="K11" s="8">
        <f>I11-G11</f>
        <v>0</v>
      </c>
      <c r="L11" s="7" t="str">
        <f>IF(K11&gt;1000000,"우수고객",IF(K11&lt;500000,"불량고객",""))</f>
        <v>불량고객</v>
      </c>
    </row>
    <row r="12" spans="2:12" x14ac:dyDescent="0.4">
      <c r="B12" s="7" t="s">
        <v>7</v>
      </c>
      <c r="C12" s="7" t="s">
        <v>20</v>
      </c>
      <c r="D12" s="7">
        <v>1</v>
      </c>
      <c r="E12" s="7">
        <v>2200000</v>
      </c>
      <c r="F12" s="7">
        <v>1200000</v>
      </c>
      <c r="G12" s="7">
        <v>300000</v>
      </c>
      <c r="H12" s="7" t="str">
        <f>IF(D12=1,"남성","여성")</f>
        <v>남성</v>
      </c>
      <c r="I12" s="8">
        <f>E12-F12</f>
        <v>1000000</v>
      </c>
      <c r="J12" s="8">
        <f>G12*10%</f>
        <v>30000</v>
      </c>
      <c r="K12" s="8">
        <f>I12-G12</f>
        <v>700000</v>
      </c>
      <c r="L12" s="7" t="str">
        <f>IF(K12&gt;1000000,"우수고객",IF(K12&lt;500000,"불량고객",""))</f>
        <v/>
      </c>
    </row>
    <row r="13" spans="2:12" x14ac:dyDescent="0.4">
      <c r="B13" s="7" t="s">
        <v>17</v>
      </c>
      <c r="C13" s="7" t="s">
        <v>33</v>
      </c>
      <c r="D13" s="7">
        <v>1</v>
      </c>
      <c r="E13" s="7">
        <v>2540000</v>
      </c>
      <c r="F13" s="7">
        <v>280000</v>
      </c>
      <c r="G13" s="7">
        <v>1500000</v>
      </c>
      <c r="H13" s="7" t="str">
        <f>IF(D13=1,"남성","여성")</f>
        <v>남성</v>
      </c>
      <c r="I13" s="8">
        <f>E13-F13</f>
        <v>2260000</v>
      </c>
      <c r="J13" s="8">
        <f>G13*10%</f>
        <v>150000</v>
      </c>
      <c r="K13" s="8">
        <f>I13-G13</f>
        <v>760000</v>
      </c>
      <c r="L13" s="7" t="str">
        <f>IF(K13&gt;1000000,"우수고객",IF(K13&lt;500000,"불량고객",""))</f>
        <v/>
      </c>
    </row>
    <row r="14" spans="2:12" x14ac:dyDescent="0.4">
      <c r="B14" s="7" t="s">
        <v>7</v>
      </c>
      <c r="C14" s="7" t="s">
        <v>35</v>
      </c>
      <c r="D14" s="7">
        <v>1</v>
      </c>
      <c r="E14" s="7">
        <v>1800000</v>
      </c>
      <c r="F14" s="7">
        <v>420000</v>
      </c>
      <c r="G14" s="7">
        <v>620000</v>
      </c>
      <c r="H14" s="7" t="str">
        <f>IF(D14=1,"남성","여성")</f>
        <v>남성</v>
      </c>
      <c r="I14" s="8">
        <f>E14-F14</f>
        <v>1380000</v>
      </c>
      <c r="J14" s="8">
        <f>G14*10%</f>
        <v>62000</v>
      </c>
      <c r="K14" s="8">
        <f>I14-G14</f>
        <v>760000</v>
      </c>
      <c r="L14" s="7" t="str">
        <f>IF(K14&gt;1000000,"우수고객",IF(K14&lt;500000,"불량고객",""))</f>
        <v/>
      </c>
    </row>
    <row r="15" spans="2:12" x14ac:dyDescent="0.4">
      <c r="B15" s="7" t="s">
        <v>7</v>
      </c>
      <c r="C15" s="7" t="s">
        <v>31</v>
      </c>
      <c r="D15" s="7">
        <v>0</v>
      </c>
      <c r="E15" s="7">
        <v>3570000</v>
      </c>
      <c r="F15" s="7">
        <v>210000</v>
      </c>
      <c r="G15" s="7">
        <v>2360000</v>
      </c>
      <c r="H15" s="7" t="str">
        <f>IF(D15=1,"남성","여성")</f>
        <v>여성</v>
      </c>
      <c r="I15" s="8">
        <f>E15-F15</f>
        <v>3360000</v>
      </c>
      <c r="J15" s="8">
        <f>G15*10%</f>
        <v>236000</v>
      </c>
      <c r="K15" s="8">
        <f>I15-G15</f>
        <v>1000000</v>
      </c>
      <c r="L15" s="7" t="str">
        <f>IF(K15&gt;1000000,"우수고객",IF(K15&lt;500000,"불량고객",""))</f>
        <v/>
      </c>
    </row>
    <row r="16" spans="2:12" x14ac:dyDescent="0.4">
      <c r="B16" s="7" t="s">
        <v>13</v>
      </c>
      <c r="C16" s="7" t="s">
        <v>27</v>
      </c>
      <c r="D16" s="7">
        <v>1</v>
      </c>
      <c r="E16" s="7">
        <v>2750000</v>
      </c>
      <c r="F16" s="7">
        <v>800000</v>
      </c>
      <c r="G16" s="7">
        <v>850000</v>
      </c>
      <c r="H16" s="7" t="str">
        <f>IF(D16=1,"남성","여성")</f>
        <v>남성</v>
      </c>
      <c r="I16" s="8">
        <f>E16-F16</f>
        <v>1950000</v>
      </c>
      <c r="J16" s="8">
        <f>G16*10%</f>
        <v>85000</v>
      </c>
      <c r="K16" s="8">
        <f>I16-G16</f>
        <v>1100000</v>
      </c>
      <c r="L16" s="7" t="str">
        <f>IF(K16&gt;1000000,"우수고객",IF(K16&lt;500000,"불량고객",""))</f>
        <v>우수고객</v>
      </c>
    </row>
    <row r="17" spans="2:12" x14ac:dyDescent="0.4">
      <c r="B17" s="7" t="s">
        <v>7</v>
      </c>
      <c r="C17" s="7" t="s">
        <v>26</v>
      </c>
      <c r="D17" s="7">
        <v>1</v>
      </c>
      <c r="E17" s="7">
        <v>2040000</v>
      </c>
      <c r="F17" s="7">
        <v>300000</v>
      </c>
      <c r="G17" s="7">
        <v>570000</v>
      </c>
      <c r="H17" s="7" t="str">
        <f>IF(D17=1,"남성","여성")</f>
        <v>남성</v>
      </c>
      <c r="I17" s="8">
        <f>E17-F17</f>
        <v>1740000</v>
      </c>
      <c r="J17" s="8">
        <f>G17*10%</f>
        <v>57000</v>
      </c>
      <c r="K17" s="8">
        <f>I17-G17</f>
        <v>1170000</v>
      </c>
      <c r="L17" s="7" t="str">
        <f>IF(K17&gt;1000000,"우수고객",IF(K17&lt;500000,"불량고객",""))</f>
        <v>우수고객</v>
      </c>
    </row>
    <row r="18" spans="2:12" x14ac:dyDescent="0.4">
      <c r="B18" s="7" t="s">
        <v>18</v>
      </c>
      <c r="C18" s="7" t="s">
        <v>37</v>
      </c>
      <c r="D18" s="7">
        <v>1</v>
      </c>
      <c r="E18" s="7">
        <v>3100000</v>
      </c>
      <c r="F18" s="7">
        <v>440000</v>
      </c>
      <c r="G18" s="7">
        <v>1040000</v>
      </c>
      <c r="H18" s="7" t="str">
        <f>IF(D18=1,"남성","여성")</f>
        <v>남성</v>
      </c>
      <c r="I18" s="8">
        <f>E18-F18</f>
        <v>2660000</v>
      </c>
      <c r="J18" s="8">
        <f>G18*10%</f>
        <v>104000</v>
      </c>
      <c r="K18" s="8">
        <f>I18-G18</f>
        <v>1620000</v>
      </c>
      <c r="L18" s="7" t="str">
        <f>IF(K18&gt;1000000,"우수고객",IF(K18&lt;500000,"불량고객",""))</f>
        <v>우수고객</v>
      </c>
    </row>
    <row r="19" spans="2:12" x14ac:dyDescent="0.4">
      <c r="B19" s="7" t="s">
        <v>12</v>
      </c>
      <c r="C19" s="7" t="s">
        <v>34</v>
      </c>
      <c r="D19" s="7">
        <v>0</v>
      </c>
      <c r="E19" s="7">
        <v>1600000</v>
      </c>
      <c r="F19" s="7">
        <v>270000</v>
      </c>
      <c r="G19" s="7">
        <v>1800000</v>
      </c>
      <c r="H19" s="7" t="str">
        <f>IF(D19=1,"남성","여성")</f>
        <v>여성</v>
      </c>
      <c r="I19" s="8">
        <f>E19-F19</f>
        <v>1330000</v>
      </c>
      <c r="J19" s="8">
        <f>G19*10%</f>
        <v>180000</v>
      </c>
      <c r="K19" s="8">
        <f>I19-G19</f>
        <v>-470000</v>
      </c>
      <c r="L19" s="7" t="str">
        <f>IF(K19&gt;1000000,"우수고객",IF(K19&lt;500000,"불량고객",""))</f>
        <v>불량고객</v>
      </c>
    </row>
    <row r="20" spans="2:12" x14ac:dyDescent="0.4">
      <c r="B20" s="7" t="s">
        <v>15</v>
      </c>
      <c r="C20" s="7" t="s">
        <v>30</v>
      </c>
      <c r="D20" s="7">
        <v>1</v>
      </c>
      <c r="E20" s="7">
        <v>1175000</v>
      </c>
      <c r="F20" s="7">
        <v>800000</v>
      </c>
      <c r="G20" s="7">
        <v>290000</v>
      </c>
      <c r="H20" s="7" t="str">
        <f>IF(D20=1,"남성","여성")</f>
        <v>남성</v>
      </c>
      <c r="I20" s="8">
        <f>E20-F20</f>
        <v>375000</v>
      </c>
      <c r="J20" s="8">
        <f>G20*10%</f>
        <v>29000</v>
      </c>
      <c r="K20" s="8">
        <f>I20-G20</f>
        <v>85000</v>
      </c>
      <c r="L20" s="7" t="str">
        <f>IF(K20&gt;1000000,"우수고객",IF(K20&lt;500000,"불량고객",""))</f>
        <v>불량고객</v>
      </c>
    </row>
    <row r="21" spans="2:12" x14ac:dyDescent="0.4">
      <c r="B21" s="7" t="s">
        <v>12</v>
      </c>
      <c r="C21" s="7" t="s">
        <v>25</v>
      </c>
      <c r="D21" s="7">
        <v>0</v>
      </c>
      <c r="E21" s="7">
        <v>1087000</v>
      </c>
      <c r="F21" s="7">
        <v>387000</v>
      </c>
      <c r="G21" s="7">
        <v>550000</v>
      </c>
      <c r="H21" s="7" t="str">
        <f>IF(D21=1,"남성","여성")</f>
        <v>여성</v>
      </c>
      <c r="I21" s="8">
        <f>E21-F21</f>
        <v>700000</v>
      </c>
      <c r="J21" s="8">
        <f>G21*10%</f>
        <v>55000</v>
      </c>
      <c r="K21" s="8">
        <f>I21-G21</f>
        <v>150000</v>
      </c>
      <c r="L21" s="7" t="str">
        <f>IF(K21&gt;1000000,"우수고객",IF(K21&lt;500000,"불량고객",""))</f>
        <v>불량고객</v>
      </c>
    </row>
    <row r="22" spans="2:12" x14ac:dyDescent="0.4">
      <c r="B22" s="7" t="s">
        <v>14</v>
      </c>
      <c r="C22" s="7" t="s">
        <v>28</v>
      </c>
      <c r="D22" s="7">
        <v>0</v>
      </c>
      <c r="E22" s="7">
        <v>1580000</v>
      </c>
      <c r="F22" s="7">
        <v>640000</v>
      </c>
      <c r="G22" s="7">
        <v>420000</v>
      </c>
      <c r="H22" s="7" t="str">
        <f>IF(D22=1,"남성","여성")</f>
        <v>여성</v>
      </c>
      <c r="I22" s="8">
        <f>E22-F22</f>
        <v>940000</v>
      </c>
      <c r="J22" s="8">
        <f>G22*10%</f>
        <v>42000</v>
      </c>
      <c r="K22" s="8">
        <f>I22-G22</f>
        <v>520000</v>
      </c>
      <c r="L22" s="7" t="str">
        <f>IF(K22&gt;1000000,"우수고객",IF(K22&lt;500000,"불량고객",""))</f>
        <v/>
      </c>
    </row>
    <row r="23" spans="2:12" x14ac:dyDescent="0.4">
      <c r="B23" s="7" t="s">
        <v>8</v>
      </c>
      <c r="C23" s="7" t="s">
        <v>21</v>
      </c>
      <c r="D23" s="7">
        <v>1</v>
      </c>
      <c r="E23" s="7">
        <v>1775000</v>
      </c>
      <c r="F23" s="7">
        <v>270000</v>
      </c>
      <c r="G23" s="7">
        <v>560000</v>
      </c>
      <c r="H23" s="7" t="str">
        <f>IF(D23=1,"남성","여성")</f>
        <v>남성</v>
      </c>
      <c r="I23" s="8">
        <f>E23-F23</f>
        <v>1505000</v>
      </c>
      <c r="J23" s="8">
        <f>G23*10%</f>
        <v>56000</v>
      </c>
      <c r="K23" s="8">
        <f>I23-G23</f>
        <v>945000</v>
      </c>
      <c r="L23" s="7" t="str">
        <f>IF(K23&gt;1000000,"우수고객",IF(K23&lt;500000,"불량고객",""))</f>
        <v/>
      </c>
    </row>
    <row r="24" spans="2:12" x14ac:dyDescent="0.4">
      <c r="B24" s="9" t="s">
        <v>19</v>
      </c>
      <c r="C24" s="9" t="s">
        <v>38</v>
      </c>
      <c r="D24" s="9">
        <v>0</v>
      </c>
      <c r="E24" s="9">
        <v>2440000</v>
      </c>
      <c r="F24" s="9">
        <v>170000</v>
      </c>
      <c r="G24" s="9">
        <v>380000</v>
      </c>
      <c r="H24" s="9" t="str">
        <f>IF(D24=1,"남성","여성")</f>
        <v>여성</v>
      </c>
      <c r="I24" s="10">
        <f>E24-F24</f>
        <v>2270000</v>
      </c>
      <c r="J24" s="10">
        <f>G24*10%</f>
        <v>38000</v>
      </c>
      <c r="K24" s="10">
        <f>I24-G24</f>
        <v>1890000</v>
      </c>
      <c r="L24" s="9" t="str">
        <f>IF(K24&gt;1000000,"우수고객",IF(K24&lt;500000,"불량고객",""))</f>
        <v>우수고객</v>
      </c>
    </row>
    <row r="25" spans="2:12" x14ac:dyDescent="0.4">
      <c r="B25" s="3" t="s">
        <v>45</v>
      </c>
      <c r="C25" s="3"/>
      <c r="D25" s="3"/>
      <c r="E25" s="3"/>
      <c r="F25" s="3"/>
      <c r="G25" s="3"/>
      <c r="H25" s="3"/>
      <c r="I25" s="2">
        <f>AVERAGE(I5:I24)</f>
        <v>1752000</v>
      </c>
      <c r="J25" s="2">
        <f t="shared" ref="J25:K25" si="0">AVERAGE(J5:J24)</f>
        <v>132350</v>
      </c>
      <c r="K25" s="2">
        <f t="shared" si="0"/>
        <v>428500</v>
      </c>
      <c r="L25" s="3"/>
    </row>
    <row r="26" spans="2:12" x14ac:dyDescent="0.4">
      <c r="B26" s="3" t="s">
        <v>46</v>
      </c>
      <c r="C26" s="3"/>
      <c r="D26" s="3"/>
      <c r="E26" s="3"/>
      <c r="F26" s="3"/>
      <c r="G26" s="3"/>
      <c r="H26" s="3"/>
      <c r="I26" s="3"/>
      <c r="J26" s="3"/>
      <c r="K26" s="2">
        <f>SUMPRODUCT( ISNUMBER( FIND( "전자은행",$B$5:$B$24)) +  ISNUMBER( FIND( "비자은행",$B$5:$B$24)),K5:K24)</f>
        <v>5450000</v>
      </c>
      <c r="L26" s="3"/>
    </row>
    <row r="27" spans="2:12" x14ac:dyDescent="0.4">
      <c r="B27" s="4" t="s">
        <v>50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4">
      <c r="B28" s="3" t="s">
        <v>47</v>
      </c>
      <c r="C28" s="3"/>
      <c r="D28" s="3"/>
      <c r="E28" s="3"/>
      <c r="F28" s="3"/>
      <c r="G28" s="3"/>
      <c r="H28" s="3"/>
      <c r="I28" s="3"/>
      <c r="J28" s="2">
        <f>SUMIFS(J5:J24,$H$5:$H$24,"여성",$C$5:$C$24,"이*",$B$5:$B$24,"학교은행")</f>
        <v>180000</v>
      </c>
      <c r="K28" s="2">
        <f>SUMIFS(K5:K24,$H$5:$H$24,"여성",$C$5:$C$24,"이*",$B$5:$B$24,"학교은행")</f>
        <v>-470000</v>
      </c>
      <c r="L28" s="3"/>
    </row>
    <row r="29" spans="2:12" x14ac:dyDescent="0.4">
      <c r="B29" s="3" t="s">
        <v>48</v>
      </c>
      <c r="C29" s="3"/>
      <c r="D29" s="3"/>
      <c r="E29" s="3"/>
      <c r="F29" s="3"/>
      <c r="G29" s="3"/>
      <c r="H29" s="3"/>
      <c r="I29" s="3"/>
      <c r="J29" s="2">
        <f>SUMPRODUCT( (LEFT($C$5:$C$24,1)="이") * ($L$5:$L$24="우수고객"),J5:J24)</f>
        <v>64000</v>
      </c>
      <c r="K29" s="2">
        <f>SUMPRODUCT( (LEFT($C$5:$C$24,1)="이") * ($L$5:$L$24="우수고객"),K5:K24)</f>
        <v>1780000</v>
      </c>
      <c r="L29" s="3"/>
    </row>
    <row r="30" spans="2:12" x14ac:dyDescent="0.4">
      <c r="B30" s="3" t="s">
        <v>49</v>
      </c>
      <c r="C30" s="3"/>
      <c r="D30" s="3"/>
      <c r="E30" s="3"/>
      <c r="F30" s="3"/>
      <c r="G30" s="3"/>
      <c r="H30" s="3"/>
      <c r="I30" s="3"/>
      <c r="J30" s="2">
        <f>SUMIFS(J5:J24,$I$5:$I$24,"&gt;=1500000",$I$5:$I$24,"&lt;2000000")</f>
        <v>1287000</v>
      </c>
      <c r="K30" s="2">
        <f>SUMIFS(K5:K24,$I$5:$I$24,"&gt;=1500000",$I$5:$I$24,"&lt;2000000")</f>
        <v>-1125000</v>
      </c>
      <c r="L30" s="3"/>
    </row>
    <row r="31" spans="2:12" x14ac:dyDescent="0.4">
      <c r="B31" s="4" t="s">
        <v>51</v>
      </c>
      <c r="C31" s="4"/>
      <c r="D31" s="4"/>
      <c r="E31" s="4"/>
      <c r="F31" s="4"/>
      <c r="G31" s="4"/>
      <c r="H31" s="4"/>
      <c r="I31" s="4"/>
      <c r="J31" s="4"/>
      <c r="K31" s="4"/>
      <c r="L31" s="4"/>
    </row>
  </sheetData>
  <sortState ref="B5:L24">
    <sortCondition ref="B5:B24"/>
    <sortCondition ref="K5:K24"/>
  </sortState>
  <mergeCells count="10">
    <mergeCell ref="B30:I30"/>
    <mergeCell ref="B31:L31"/>
    <mergeCell ref="L25:L26"/>
    <mergeCell ref="L28:L30"/>
    <mergeCell ref="B1:L1"/>
    <mergeCell ref="B25:H25"/>
    <mergeCell ref="B26:J26"/>
    <mergeCell ref="B27:L27"/>
    <mergeCell ref="B28:I28"/>
    <mergeCell ref="B29:I29"/>
  </mergeCells>
  <phoneticPr fontId="2" type="noConversion"/>
  <printOptions horizontalCentered="1" verticalCentered="1"/>
  <pageMargins left="0.70866141732283472" right="0.70866141732283472" top="2.3622047244094491" bottom="0.74803149606299213" header="0.31496062992125984" footer="0.31496062992125984"/>
  <pageSetup paperSize="9" scale="7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임정훈</dc:creator>
  <cp:lastModifiedBy>임정훈</cp:lastModifiedBy>
  <cp:lastPrinted>2021-04-17T06:08:30Z</cp:lastPrinted>
  <dcterms:created xsi:type="dcterms:W3CDTF">2021-04-17T05:32:55Z</dcterms:created>
  <dcterms:modified xsi:type="dcterms:W3CDTF">2021-04-17T06:10:17Z</dcterms:modified>
</cp:coreProperties>
</file>