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120" activeTab="3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제2작업!$B$2:$H$11</definedName>
    <definedName name="_xlnm.Criteria" localSheetId="1">제2작업!$B$14:$C$16</definedName>
    <definedName name="_xlnm.Extract" localSheetId="1">제2작업!$B$18:$H$18</definedName>
    <definedName name="렌트현황">제1작업!$C$5:$H$12</definedName>
  </definedNames>
  <calcPr calcId="145621"/>
</workbook>
</file>

<file path=xl/calcChain.xml><?xml version="1.0" encoding="utf-8"?>
<calcChain xmlns="http://schemas.openxmlformats.org/spreadsheetml/2006/main">
  <c r="J6" i="1" l="1"/>
  <c r="H17" i="3"/>
  <c r="H13" i="3"/>
  <c r="H10" i="3"/>
  <c r="H19" i="3" s="1"/>
  <c r="H5" i="3"/>
  <c r="F20" i="3"/>
  <c r="F18" i="3"/>
  <c r="F14" i="3"/>
  <c r="F9" i="3"/>
  <c r="F6" i="3"/>
  <c r="H11" i="2"/>
  <c r="J14" i="1"/>
  <c r="J13" i="1"/>
  <c r="E14" i="1"/>
  <c r="E13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<sst xmlns="http://schemas.openxmlformats.org/spreadsheetml/2006/main" count="135" uniqueCount="48">
  <si>
    <t>차량코드</t>
    <phoneticPr fontId="3" type="noConversion"/>
  </si>
  <si>
    <t>렌트차종</t>
    <phoneticPr fontId="3" type="noConversion"/>
  </si>
  <si>
    <t>출고일</t>
    <phoneticPr fontId="3" type="noConversion"/>
  </si>
  <si>
    <t>렌트고객</t>
    <phoneticPr fontId="3" type="noConversion"/>
  </si>
  <si>
    <t>렌트기간
(단위 : 일)</t>
    <phoneticPr fontId="3" type="noConversion"/>
  </si>
  <si>
    <t>배기량</t>
    <phoneticPr fontId="3" type="noConversion"/>
  </si>
  <si>
    <t>렌트비용</t>
    <phoneticPr fontId="3" type="noConversion"/>
  </si>
  <si>
    <t>차량구분</t>
    <phoneticPr fontId="3" type="noConversion"/>
  </si>
  <si>
    <t>RV-0825</t>
    <phoneticPr fontId="3" type="noConversion"/>
  </si>
  <si>
    <t>LC-0550</t>
    <phoneticPr fontId="3" type="noConversion"/>
  </si>
  <si>
    <t>MC-0420</t>
    <phoneticPr fontId="3" type="noConversion"/>
  </si>
  <si>
    <t>LC-0636</t>
    <phoneticPr fontId="3" type="noConversion"/>
  </si>
  <si>
    <t>RV-0811</t>
    <phoneticPr fontId="3" type="noConversion"/>
  </si>
  <si>
    <t>RV-0835</t>
    <phoneticPr fontId="3" type="noConversion"/>
  </si>
  <si>
    <t>LC-0737</t>
    <phoneticPr fontId="3" type="noConversion"/>
  </si>
  <si>
    <t>MC-0520</t>
    <phoneticPr fontId="3" type="noConversion"/>
  </si>
  <si>
    <t>렌트기간이 3일 이상인 고객비율</t>
    <phoneticPr fontId="3" type="noConversion"/>
  </si>
  <si>
    <t>배기량이 2500 CC인 차량의 렌트비용 평균</t>
    <phoneticPr fontId="3" type="noConversion"/>
  </si>
  <si>
    <t>스타렉스</t>
    <phoneticPr fontId="3" type="noConversion"/>
  </si>
  <si>
    <t>다이너스티</t>
    <phoneticPr fontId="3" type="noConversion"/>
  </si>
  <si>
    <t>K5</t>
    <phoneticPr fontId="3" type="noConversion"/>
  </si>
  <si>
    <t>에쿠스</t>
    <phoneticPr fontId="3" type="noConversion"/>
  </si>
  <si>
    <t>뉴카니발</t>
    <phoneticPr fontId="3" type="noConversion"/>
  </si>
  <si>
    <t>로디우스</t>
    <phoneticPr fontId="3" type="noConversion"/>
  </si>
  <si>
    <t>그랜져 TG</t>
    <phoneticPr fontId="3" type="noConversion"/>
  </si>
  <si>
    <t>SM3</t>
    <phoneticPr fontId="3" type="noConversion"/>
  </si>
  <si>
    <t>김희철</t>
    <phoneticPr fontId="3" type="noConversion"/>
  </si>
  <si>
    <t>박미희</t>
    <phoneticPr fontId="3" type="noConversion"/>
  </si>
  <si>
    <t>이현진</t>
    <phoneticPr fontId="3" type="noConversion"/>
  </si>
  <si>
    <t>한정우</t>
    <phoneticPr fontId="3" type="noConversion"/>
  </si>
  <si>
    <t>박재민</t>
    <phoneticPr fontId="3" type="noConversion"/>
  </si>
  <si>
    <t>정찬은</t>
    <phoneticPr fontId="3" type="noConversion"/>
  </si>
  <si>
    <t>이준희</t>
    <phoneticPr fontId="3" type="noConversion"/>
  </si>
  <si>
    <t>출고일이 가장 최근인 렌트차종</t>
    <phoneticPr fontId="3" type="noConversion"/>
  </si>
  <si>
    <t>렌트비용 평균</t>
    <phoneticPr fontId="3" type="noConversion"/>
  </si>
  <si>
    <t>LC*</t>
    <phoneticPr fontId="3" type="noConversion"/>
  </si>
  <si>
    <t>&lt;=2</t>
    <phoneticPr fontId="3" type="noConversion"/>
  </si>
  <si>
    <t>전체 개수</t>
  </si>
  <si>
    <t>1 개수</t>
  </si>
  <si>
    <t>2 개수</t>
  </si>
  <si>
    <t>3 개수</t>
  </si>
  <si>
    <t>4 개수</t>
  </si>
  <si>
    <t>1 요약</t>
  </si>
  <si>
    <t>2 요약</t>
  </si>
  <si>
    <t>3 요약</t>
  </si>
  <si>
    <t>4 요약</t>
  </si>
  <si>
    <t>총합계</t>
  </si>
  <si>
    <t>연식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</si>
</sst>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 CC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1" fontId="2" fillId="0" borderId="10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16" xfId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1" fontId="2" fillId="0" borderId="11" xfId="1" applyFont="1" applyBorder="1" applyAlignment="1">
      <alignment horizontal="right" vertical="center"/>
    </xf>
    <xf numFmtId="41" fontId="2" fillId="0" borderId="5" xfId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41" fontId="2" fillId="0" borderId="17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41" fontId="2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(제1작업!$C$6:$D$8,제1작업!$C$11:$D$12)</c:f>
              <c:multiLvlStrCache>
                <c:ptCount val="5"/>
                <c:lvl>
                  <c:pt idx="0">
                    <c:v>2013-09-30</c:v>
                  </c:pt>
                  <c:pt idx="1">
                    <c:v>2011-04-15</c:v>
                  </c:pt>
                  <c:pt idx="2">
                    <c:v>2013-05-20</c:v>
                  </c:pt>
                  <c:pt idx="3">
                    <c:v>2012-02-20</c:v>
                  </c:pt>
                  <c:pt idx="4">
                    <c:v>2012-06-10</c:v>
                  </c:pt>
                </c:lvl>
                <c:lvl>
                  <c:pt idx="0">
                    <c:v>다이너스티</c:v>
                  </c:pt>
                  <c:pt idx="1">
                    <c:v>K5</c:v>
                  </c:pt>
                  <c:pt idx="2">
                    <c:v>에쿠스</c:v>
                  </c:pt>
                  <c:pt idx="3">
                    <c:v>그랜져 TG</c:v>
                  </c:pt>
                  <c:pt idx="4">
                    <c:v>SM3</c:v>
                  </c:pt>
                </c:lvl>
              </c:multiLvlStrCache>
            </c:multiLvlStrRef>
          </c:cat>
          <c:val>
            <c:numRef>
              <c:f>(제1작업!$H$6:$H$8,제1작업!$H$11:$H$12)</c:f>
              <c:numCache>
                <c:formatCode>_(* #,##0_);_(* \(#,##0\);_(* "-"_);_(@_)</c:formatCode>
                <c:ptCount val="5"/>
                <c:pt idx="0">
                  <c:v>50000</c:v>
                </c:pt>
                <c:pt idx="1">
                  <c:v>160000</c:v>
                </c:pt>
                <c:pt idx="2">
                  <c:v>125000</c:v>
                </c:pt>
                <c:pt idx="3">
                  <c:v>130000</c:v>
                </c:pt>
                <c:pt idx="4">
                  <c:v>115000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384768"/>
        <c:axId val="223886656"/>
        <c:axId val="0"/>
      </c:bar3DChart>
      <c:catAx>
        <c:axId val="22038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3886656"/>
        <c:crosses val="autoZero"/>
        <c:auto val="1"/>
        <c:lblAlgn val="ctr"/>
        <c:lblOffset val="100"/>
        <c:noMultiLvlLbl val="0"/>
      </c:catAx>
      <c:valAx>
        <c:axId val="22388665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22038476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76199</xdr:rowOff>
    </xdr:from>
    <xdr:to>
      <xdr:col>6</xdr:col>
      <xdr:colOff>685800</xdr:colOff>
      <xdr:row>2</xdr:row>
      <xdr:rowOff>276224</xdr:rowOff>
    </xdr:to>
    <xdr:sp macro="" textlink="">
      <xdr:nvSpPr>
        <xdr:cNvPr id="2" name="가로로 말린 두루마리 모양 1"/>
        <xdr:cNvSpPr/>
      </xdr:nvSpPr>
      <xdr:spPr>
        <a:xfrm>
          <a:off x="257175" y="76199"/>
          <a:ext cx="5743575" cy="828675"/>
        </a:xfrm>
        <a:prstGeom prst="horizontalScroll">
          <a:avLst/>
        </a:prstGeom>
        <a:solidFill>
          <a:srgbClr val="FFFF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>
              <a:solidFill>
                <a:schemeClr val="tx1"/>
              </a:solidFill>
              <a:latin typeface="궁서" panose="02030600000101010101" pitchFamily="18" charset="-127"/>
              <a:ea typeface="궁서" panose="02030600000101010101" pitchFamily="18" charset="-127"/>
            </a:rPr>
            <a:t>차량렌트 관리 현황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95250</xdr:rowOff>
    </xdr:from>
    <xdr:to>
      <xdr:col>9</xdr:col>
      <xdr:colOff>1000125</xdr:colOff>
      <xdr:row>2</xdr:row>
      <xdr:rowOff>124180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5250"/>
          <a:ext cx="3038475" cy="6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27" cy="6078963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F18" sqref="F18"/>
    </sheetView>
  </sheetViews>
  <sheetFormatPr defaultRowHeight="13.5" x14ac:dyDescent="0.3"/>
  <cols>
    <col min="1" max="1" width="1.625" style="1" customWidth="1"/>
    <col min="2" max="10" width="13.625" style="1" customWidth="1"/>
    <col min="11" max="15" width="9" style="1"/>
    <col min="16" max="16" width="6.375" style="1" customWidth="1"/>
    <col min="17" max="16384" width="9" style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28.5" customHeight="1" thickBot="1" x14ac:dyDescent="0.35">
      <c r="B4" s="17" t="s">
        <v>0</v>
      </c>
      <c r="C4" s="18" t="s">
        <v>1</v>
      </c>
      <c r="D4" s="18" t="s">
        <v>2</v>
      </c>
      <c r="E4" s="18" t="s">
        <v>3</v>
      </c>
      <c r="F4" s="19" t="s">
        <v>4</v>
      </c>
      <c r="G4" s="18" t="s">
        <v>5</v>
      </c>
      <c r="H4" s="18" t="s">
        <v>6</v>
      </c>
      <c r="I4" s="18" t="s">
        <v>47</v>
      </c>
      <c r="J4" s="20" t="s">
        <v>7</v>
      </c>
    </row>
    <row r="5" spans="2:10" ht="23.1" customHeight="1" x14ac:dyDescent="0.3">
      <c r="B5" s="7" t="s">
        <v>8</v>
      </c>
      <c r="C5" s="8" t="s">
        <v>18</v>
      </c>
      <c r="D5" s="12">
        <v>40308</v>
      </c>
      <c r="E5" s="8" t="s">
        <v>26</v>
      </c>
      <c r="F5" s="29">
        <v>3</v>
      </c>
      <c r="G5" s="35">
        <v>2500</v>
      </c>
      <c r="H5" s="32">
        <v>156000</v>
      </c>
      <c r="I5" s="8" t="str">
        <f>YEAR(D5)&amp;" 년식"</f>
        <v>2010 년식</v>
      </c>
      <c r="J5" s="9" t="str">
        <f>IF(LEFT(B5,2)="MC","중형",IF(LEFT(B5,2)="LC","대형","승합"))</f>
        <v>승합</v>
      </c>
    </row>
    <row r="6" spans="2:10" ht="23.1" customHeight="1" x14ac:dyDescent="0.3">
      <c r="B6" s="4" t="s">
        <v>9</v>
      </c>
      <c r="C6" s="2" t="s">
        <v>19</v>
      </c>
      <c r="D6" s="13">
        <v>41547</v>
      </c>
      <c r="E6" s="2" t="s">
        <v>27</v>
      </c>
      <c r="F6" s="30">
        <v>1</v>
      </c>
      <c r="G6" s="36">
        <v>3000</v>
      </c>
      <c r="H6" s="33">
        <v>50000</v>
      </c>
      <c r="I6" s="8" t="str">
        <f t="shared" ref="I6:I12" si="0">YEAR(D6)&amp;" 년식"</f>
        <v>2013 년식</v>
      </c>
      <c r="J6" s="9" t="str">
        <f t="shared" ref="J6:J12" si="1">IF(LEFT(B6,2)="MC","중형",IF(LEFT(B6,2)="LC","대형","승합"))</f>
        <v>대형</v>
      </c>
    </row>
    <row r="7" spans="2:10" ht="23.1" customHeight="1" x14ac:dyDescent="0.3">
      <c r="B7" s="4" t="s">
        <v>10</v>
      </c>
      <c r="C7" s="2" t="s">
        <v>20</v>
      </c>
      <c r="D7" s="13">
        <v>40648</v>
      </c>
      <c r="E7" s="2" t="s">
        <v>28</v>
      </c>
      <c r="F7" s="30">
        <v>4</v>
      </c>
      <c r="G7" s="36">
        <v>2000</v>
      </c>
      <c r="H7" s="33">
        <v>160000</v>
      </c>
      <c r="I7" s="8" t="str">
        <f t="shared" si="0"/>
        <v>2011 년식</v>
      </c>
      <c r="J7" s="9" t="str">
        <f t="shared" si="1"/>
        <v>중형</v>
      </c>
    </row>
    <row r="8" spans="2:10" ht="23.1" customHeight="1" x14ac:dyDescent="0.3">
      <c r="B8" s="4" t="s">
        <v>11</v>
      </c>
      <c r="C8" s="2" t="s">
        <v>21</v>
      </c>
      <c r="D8" s="13">
        <v>41414</v>
      </c>
      <c r="E8" s="2" t="s">
        <v>29</v>
      </c>
      <c r="F8" s="30">
        <v>2</v>
      </c>
      <c r="G8" s="36">
        <v>3500</v>
      </c>
      <c r="H8" s="33">
        <v>125000</v>
      </c>
      <c r="I8" s="8" t="str">
        <f t="shared" si="0"/>
        <v>2013 년식</v>
      </c>
      <c r="J8" s="9" t="str">
        <f t="shared" si="1"/>
        <v>대형</v>
      </c>
    </row>
    <row r="9" spans="2:10" ht="23.1" customHeight="1" x14ac:dyDescent="0.3">
      <c r="B9" s="4" t="s">
        <v>12</v>
      </c>
      <c r="C9" s="2" t="s">
        <v>22</v>
      </c>
      <c r="D9" s="13">
        <v>40897</v>
      </c>
      <c r="E9" s="2" t="s">
        <v>30</v>
      </c>
      <c r="F9" s="30">
        <v>3</v>
      </c>
      <c r="G9" s="36">
        <v>3000</v>
      </c>
      <c r="H9" s="33">
        <v>180000</v>
      </c>
      <c r="I9" s="8" t="str">
        <f t="shared" si="0"/>
        <v>2011 년식</v>
      </c>
      <c r="J9" s="9" t="str">
        <f t="shared" si="1"/>
        <v>승합</v>
      </c>
    </row>
    <row r="10" spans="2:10" ht="23.1" customHeight="1" x14ac:dyDescent="0.3">
      <c r="B10" s="4" t="s">
        <v>13</v>
      </c>
      <c r="C10" s="2" t="s">
        <v>23</v>
      </c>
      <c r="D10" s="13">
        <v>41348</v>
      </c>
      <c r="E10" s="2" t="s">
        <v>31</v>
      </c>
      <c r="F10" s="30">
        <v>1</v>
      </c>
      <c r="G10" s="36">
        <v>2000</v>
      </c>
      <c r="H10" s="33">
        <v>49000</v>
      </c>
      <c r="I10" s="8" t="str">
        <f t="shared" si="0"/>
        <v>2013 년식</v>
      </c>
      <c r="J10" s="9" t="str">
        <f t="shared" si="1"/>
        <v>승합</v>
      </c>
    </row>
    <row r="11" spans="2:10" ht="23.1" customHeight="1" x14ac:dyDescent="0.3">
      <c r="B11" s="4" t="s">
        <v>14</v>
      </c>
      <c r="C11" s="2" t="s">
        <v>24</v>
      </c>
      <c r="D11" s="13">
        <v>40959</v>
      </c>
      <c r="E11" s="2" t="s">
        <v>27</v>
      </c>
      <c r="F11" s="30">
        <v>2</v>
      </c>
      <c r="G11" s="36">
        <v>2500</v>
      </c>
      <c r="H11" s="33">
        <v>130000</v>
      </c>
      <c r="I11" s="8" t="str">
        <f t="shared" si="0"/>
        <v>2012 년식</v>
      </c>
      <c r="J11" s="9" t="str">
        <f t="shared" si="1"/>
        <v>대형</v>
      </c>
    </row>
    <row r="12" spans="2:10" ht="23.1" customHeight="1" thickBot="1" x14ac:dyDescent="0.35">
      <c r="B12" s="10" t="s">
        <v>15</v>
      </c>
      <c r="C12" s="11" t="s">
        <v>25</v>
      </c>
      <c r="D12" s="14">
        <v>41070</v>
      </c>
      <c r="E12" s="11" t="s">
        <v>32</v>
      </c>
      <c r="F12" s="31">
        <v>4</v>
      </c>
      <c r="G12" s="37">
        <v>2000</v>
      </c>
      <c r="H12" s="34">
        <v>115000</v>
      </c>
      <c r="I12" s="8" t="str">
        <f t="shared" si="0"/>
        <v>2012 년식</v>
      </c>
      <c r="J12" s="9" t="str">
        <f t="shared" si="1"/>
        <v>중형</v>
      </c>
    </row>
    <row r="13" spans="2:10" ht="23.1" customHeight="1" x14ac:dyDescent="0.3">
      <c r="B13" s="21" t="s">
        <v>16</v>
      </c>
      <c r="C13" s="22"/>
      <c r="D13" s="23"/>
      <c r="E13" s="39">
        <f>COUNTIF(F5:F12,"&gt;=3")/COUNTA(E5:E12)</f>
        <v>0.5</v>
      </c>
      <c r="F13" s="15"/>
      <c r="G13" s="27" t="s">
        <v>33</v>
      </c>
      <c r="H13" s="22"/>
      <c r="I13" s="23"/>
      <c r="J13" s="3" t="str">
        <f>INDEX(B5:J12,MATCH(MAX(D5:D12),D5:D12,0),2)</f>
        <v>다이너스티</v>
      </c>
    </row>
    <row r="14" spans="2:10" ht="23.1" customHeight="1" thickBot="1" x14ac:dyDescent="0.35">
      <c r="B14" s="24" t="s">
        <v>17</v>
      </c>
      <c r="C14" s="25"/>
      <c r="D14" s="26"/>
      <c r="E14" s="38">
        <f>DAVERAGE(B4:J12,H4,G4:G5)</f>
        <v>143000</v>
      </c>
      <c r="F14" s="16"/>
      <c r="G14" s="28" t="s">
        <v>1</v>
      </c>
      <c r="H14" s="6" t="s">
        <v>25</v>
      </c>
      <c r="I14" s="28" t="s">
        <v>6</v>
      </c>
      <c r="J14" s="40">
        <f>VLOOKUP(H14,C5:J12,6,FALSE)</f>
        <v>115000</v>
      </c>
    </row>
    <row r="18" ht="20.25" customHeight="1" x14ac:dyDescent="0.3"/>
    <row r="19" ht="22.5" customHeight="1" x14ac:dyDescent="0.3"/>
  </sheetData>
  <mergeCells count="4">
    <mergeCell ref="B13:D13"/>
    <mergeCell ref="B14:D14"/>
    <mergeCell ref="G13:I13"/>
    <mergeCell ref="F13:F14"/>
  </mergeCells>
  <phoneticPr fontId="3" type="noConversion"/>
  <conditionalFormatting sqref="F5:F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{9252ACF0-F017-4D33-A342-FE52D1360ED8}</x14:id>
        </ext>
      </extLst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52ACF0-F017-4D33-A342-FE52D1360ED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F5:F12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I22" sqref="I22"/>
    </sheetView>
  </sheetViews>
  <sheetFormatPr defaultRowHeight="13.5" x14ac:dyDescent="0.3"/>
  <cols>
    <col min="1" max="1" width="1.625" style="1" customWidth="1"/>
    <col min="2" max="8" width="13.625" style="1" customWidth="1"/>
    <col min="9" max="16384" width="9" style="1"/>
  </cols>
  <sheetData>
    <row r="1" spans="2:8" ht="24.95" customHeight="1" thickBot="1" x14ac:dyDescent="0.35"/>
    <row r="2" spans="2:8" ht="24.95" customHeight="1" thickBot="1" x14ac:dyDescent="0.35">
      <c r="B2" s="17" t="s">
        <v>0</v>
      </c>
      <c r="C2" s="18" t="s">
        <v>1</v>
      </c>
      <c r="D2" s="18" t="s">
        <v>2</v>
      </c>
      <c r="E2" s="18" t="s">
        <v>3</v>
      </c>
      <c r="F2" s="19" t="s">
        <v>4</v>
      </c>
      <c r="G2" s="18" t="s">
        <v>5</v>
      </c>
      <c r="H2" s="20" t="s">
        <v>6</v>
      </c>
    </row>
    <row r="3" spans="2:8" ht="24.95" customHeight="1" x14ac:dyDescent="0.3">
      <c r="B3" s="7" t="s">
        <v>8</v>
      </c>
      <c r="C3" s="8" t="s">
        <v>18</v>
      </c>
      <c r="D3" s="12">
        <v>40308</v>
      </c>
      <c r="E3" s="8" t="s">
        <v>26</v>
      </c>
      <c r="F3" s="29">
        <v>3</v>
      </c>
      <c r="G3" s="35">
        <v>2500</v>
      </c>
      <c r="H3" s="41">
        <v>156000</v>
      </c>
    </row>
    <row r="4" spans="2:8" ht="28.5" customHeight="1" x14ac:dyDescent="0.3">
      <c r="B4" s="4" t="s">
        <v>9</v>
      </c>
      <c r="C4" s="2" t="s">
        <v>19</v>
      </c>
      <c r="D4" s="13">
        <v>41547</v>
      </c>
      <c r="E4" s="2" t="s">
        <v>27</v>
      </c>
      <c r="F4" s="30">
        <v>1</v>
      </c>
      <c r="G4" s="36">
        <v>3000</v>
      </c>
      <c r="H4" s="42">
        <v>50000</v>
      </c>
    </row>
    <row r="5" spans="2:8" x14ac:dyDescent="0.3">
      <c r="B5" s="4" t="s">
        <v>10</v>
      </c>
      <c r="C5" s="2" t="s">
        <v>20</v>
      </c>
      <c r="D5" s="13">
        <v>40648</v>
      </c>
      <c r="E5" s="2" t="s">
        <v>28</v>
      </c>
      <c r="F5" s="30">
        <v>4</v>
      </c>
      <c r="G5" s="36">
        <v>2000</v>
      </c>
      <c r="H5" s="42">
        <v>160000</v>
      </c>
    </row>
    <row r="6" spans="2:8" x14ac:dyDescent="0.3">
      <c r="B6" s="4" t="s">
        <v>11</v>
      </c>
      <c r="C6" s="2" t="s">
        <v>21</v>
      </c>
      <c r="D6" s="13">
        <v>41414</v>
      </c>
      <c r="E6" s="2" t="s">
        <v>29</v>
      </c>
      <c r="F6" s="30">
        <v>2</v>
      </c>
      <c r="G6" s="36">
        <v>3500</v>
      </c>
      <c r="H6" s="42">
        <v>125000</v>
      </c>
    </row>
    <row r="7" spans="2:8" x14ac:dyDescent="0.3">
      <c r="B7" s="4" t="s">
        <v>12</v>
      </c>
      <c r="C7" s="2" t="s">
        <v>22</v>
      </c>
      <c r="D7" s="13">
        <v>40897</v>
      </c>
      <c r="E7" s="2" t="s">
        <v>30</v>
      </c>
      <c r="F7" s="30">
        <v>3</v>
      </c>
      <c r="G7" s="36">
        <v>3000</v>
      </c>
      <c r="H7" s="42">
        <v>180000</v>
      </c>
    </row>
    <row r="8" spans="2:8" x14ac:dyDescent="0.3">
      <c r="B8" s="4" t="s">
        <v>13</v>
      </c>
      <c r="C8" s="2" t="s">
        <v>23</v>
      </c>
      <c r="D8" s="13">
        <v>41348</v>
      </c>
      <c r="E8" s="2" t="s">
        <v>31</v>
      </c>
      <c r="F8" s="30">
        <v>1</v>
      </c>
      <c r="G8" s="36">
        <v>2000</v>
      </c>
      <c r="H8" s="42">
        <v>49000</v>
      </c>
    </row>
    <row r="9" spans="2:8" x14ac:dyDescent="0.3">
      <c r="B9" s="4" t="s">
        <v>14</v>
      </c>
      <c r="C9" s="2" t="s">
        <v>24</v>
      </c>
      <c r="D9" s="13">
        <v>40959</v>
      </c>
      <c r="E9" s="2" t="s">
        <v>27</v>
      </c>
      <c r="F9" s="30">
        <v>2</v>
      </c>
      <c r="G9" s="36">
        <v>2500</v>
      </c>
      <c r="H9" s="42">
        <v>130000</v>
      </c>
    </row>
    <row r="10" spans="2:8" ht="14.25" thickBot="1" x14ac:dyDescent="0.35">
      <c r="B10" s="10" t="s">
        <v>15</v>
      </c>
      <c r="C10" s="11" t="s">
        <v>25</v>
      </c>
      <c r="D10" s="14">
        <v>41070</v>
      </c>
      <c r="E10" s="11" t="s">
        <v>32</v>
      </c>
      <c r="F10" s="31">
        <v>4</v>
      </c>
      <c r="G10" s="37">
        <v>2000</v>
      </c>
      <c r="H10" s="46">
        <v>150000</v>
      </c>
    </row>
    <row r="11" spans="2:8" ht="14.25" thickBot="1" x14ac:dyDescent="0.35">
      <c r="B11" s="47" t="s">
        <v>34</v>
      </c>
      <c r="C11" s="48"/>
      <c r="D11" s="48"/>
      <c r="E11" s="48"/>
      <c r="F11" s="48"/>
      <c r="G11" s="48"/>
      <c r="H11" s="49">
        <f>AVERAGE(H3:H10)</f>
        <v>125000</v>
      </c>
    </row>
    <row r="14" spans="2:8" ht="27" x14ac:dyDescent="0.3">
      <c r="B14" s="60" t="s">
        <v>0</v>
      </c>
      <c r="C14" s="59" t="s">
        <v>4</v>
      </c>
    </row>
    <row r="15" spans="2:8" x14ac:dyDescent="0.3">
      <c r="B15" s="51" t="s">
        <v>35</v>
      </c>
      <c r="C15" s="51"/>
    </row>
    <row r="16" spans="2:8" x14ac:dyDescent="0.3">
      <c r="C16" s="1" t="s">
        <v>36</v>
      </c>
    </row>
    <row r="17" spans="2:8" ht="14.25" thickBot="1" x14ac:dyDescent="0.35"/>
    <row r="18" spans="2:8" ht="27.75" thickBot="1" x14ac:dyDescent="0.35">
      <c r="B18" s="17" t="s">
        <v>0</v>
      </c>
      <c r="C18" s="18" t="s">
        <v>1</v>
      </c>
      <c r="D18" s="18" t="s">
        <v>2</v>
      </c>
      <c r="E18" s="18" t="s">
        <v>3</v>
      </c>
      <c r="F18" s="19" t="s">
        <v>4</v>
      </c>
      <c r="G18" s="18" t="s">
        <v>5</v>
      </c>
      <c r="H18" s="20" t="s">
        <v>6</v>
      </c>
    </row>
    <row r="19" spans="2:8" x14ac:dyDescent="0.3">
      <c r="B19" s="4" t="s">
        <v>9</v>
      </c>
      <c r="C19" s="2" t="s">
        <v>19</v>
      </c>
      <c r="D19" s="13">
        <v>41547</v>
      </c>
      <c r="E19" s="2" t="s">
        <v>27</v>
      </c>
      <c r="F19" s="30">
        <v>1</v>
      </c>
      <c r="G19" s="36">
        <v>3000</v>
      </c>
      <c r="H19" s="42">
        <v>50000</v>
      </c>
    </row>
    <row r="20" spans="2:8" x14ac:dyDescent="0.3">
      <c r="B20" s="4" t="s">
        <v>11</v>
      </c>
      <c r="C20" s="2" t="s">
        <v>21</v>
      </c>
      <c r="D20" s="13">
        <v>41414</v>
      </c>
      <c r="E20" s="2" t="s">
        <v>29</v>
      </c>
      <c r="F20" s="30">
        <v>2</v>
      </c>
      <c r="G20" s="36">
        <v>3500</v>
      </c>
      <c r="H20" s="42">
        <v>125000</v>
      </c>
    </row>
    <row r="21" spans="2:8" x14ac:dyDescent="0.3">
      <c r="B21" s="4" t="s">
        <v>13</v>
      </c>
      <c r="C21" s="2" t="s">
        <v>23</v>
      </c>
      <c r="D21" s="13">
        <v>41348</v>
      </c>
      <c r="E21" s="2" t="s">
        <v>31</v>
      </c>
      <c r="F21" s="30">
        <v>1</v>
      </c>
      <c r="G21" s="36">
        <v>2000</v>
      </c>
      <c r="H21" s="42">
        <v>49000</v>
      </c>
    </row>
    <row r="22" spans="2:8" x14ac:dyDescent="0.3">
      <c r="B22" s="4" t="s">
        <v>14</v>
      </c>
      <c r="C22" s="2" t="s">
        <v>24</v>
      </c>
      <c r="D22" s="13">
        <v>40959</v>
      </c>
      <c r="E22" s="2" t="s">
        <v>27</v>
      </c>
      <c r="F22" s="30">
        <v>2</v>
      </c>
      <c r="G22" s="36">
        <v>2500</v>
      </c>
      <c r="H22" s="42">
        <v>130000</v>
      </c>
    </row>
  </sheetData>
  <mergeCells count="1">
    <mergeCell ref="B11:G11"/>
  </mergeCells>
  <phoneticPr fontId="3" type="noConversion"/>
  <conditionalFormatting sqref="F3:F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{5F49E93E-BF7A-41A1-B402-18794693D286}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49E93E-BF7A-41A1-B402-18794693D28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F3:F10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I18" sqref="I18"/>
    </sheetView>
  </sheetViews>
  <sheetFormatPr defaultRowHeight="13.5" x14ac:dyDescent="0.3"/>
  <cols>
    <col min="1" max="1" width="1.625" style="1" customWidth="1"/>
    <col min="2" max="8" width="13.625" style="1" customWidth="1"/>
    <col min="9" max="16384" width="9" style="1"/>
  </cols>
  <sheetData>
    <row r="1" spans="2:8" ht="24.95" customHeight="1" thickBot="1" x14ac:dyDescent="0.35"/>
    <row r="2" spans="2:8" ht="24.95" customHeight="1" thickBot="1" x14ac:dyDescent="0.35">
      <c r="B2" s="17" t="s">
        <v>0</v>
      </c>
      <c r="C2" s="18" t="s">
        <v>1</v>
      </c>
      <c r="D2" s="18" t="s">
        <v>2</v>
      </c>
      <c r="E2" s="18" t="s">
        <v>3</v>
      </c>
      <c r="F2" s="19" t="s">
        <v>4</v>
      </c>
      <c r="G2" s="18" t="s">
        <v>5</v>
      </c>
      <c r="H2" s="20" t="s">
        <v>6</v>
      </c>
    </row>
    <row r="3" spans="2:8" ht="24.95" customHeight="1" x14ac:dyDescent="0.3">
      <c r="B3" s="7" t="s">
        <v>9</v>
      </c>
      <c r="C3" s="8" t="s">
        <v>19</v>
      </c>
      <c r="D3" s="12">
        <v>41547</v>
      </c>
      <c r="E3" s="8" t="s">
        <v>27</v>
      </c>
      <c r="F3" s="29">
        <v>1</v>
      </c>
      <c r="G3" s="35">
        <v>3000</v>
      </c>
      <c r="H3" s="41">
        <v>50000</v>
      </c>
    </row>
    <row r="4" spans="2:8" ht="28.5" customHeight="1" x14ac:dyDescent="0.3">
      <c r="B4" s="4" t="s">
        <v>13</v>
      </c>
      <c r="C4" s="2" t="s">
        <v>23</v>
      </c>
      <c r="D4" s="13">
        <v>41348</v>
      </c>
      <c r="E4" s="2" t="s">
        <v>31</v>
      </c>
      <c r="F4" s="30">
        <v>1</v>
      </c>
      <c r="G4" s="36">
        <v>2000</v>
      </c>
      <c r="H4" s="42">
        <v>49000</v>
      </c>
    </row>
    <row r="5" spans="2:8" ht="28.5" customHeight="1" x14ac:dyDescent="0.3">
      <c r="B5" s="4"/>
      <c r="C5" s="2"/>
      <c r="D5" s="13"/>
      <c r="E5" s="2"/>
      <c r="F5" s="57" t="s">
        <v>42</v>
      </c>
      <c r="G5" s="36"/>
      <c r="H5" s="42">
        <f>SUBTOTAL(9,H3:H4)</f>
        <v>99000</v>
      </c>
    </row>
    <row r="6" spans="2:8" ht="28.5" customHeight="1" x14ac:dyDescent="0.3">
      <c r="B6" s="4"/>
      <c r="C6" s="2"/>
      <c r="D6" s="13"/>
      <c r="E6" s="50" t="s">
        <v>38</v>
      </c>
      <c r="F6" s="30">
        <f>SUBTOTAL(3,F3:F4)</f>
        <v>2</v>
      </c>
      <c r="G6" s="36"/>
      <c r="H6" s="42"/>
    </row>
    <row r="7" spans="2:8" x14ac:dyDescent="0.3">
      <c r="B7" s="4" t="s">
        <v>14</v>
      </c>
      <c r="C7" s="2" t="s">
        <v>24</v>
      </c>
      <c r="D7" s="13">
        <v>40959</v>
      </c>
      <c r="E7" s="2" t="s">
        <v>27</v>
      </c>
      <c r="F7" s="30">
        <v>2</v>
      </c>
      <c r="G7" s="36">
        <v>2500</v>
      </c>
      <c r="H7" s="42">
        <v>130000</v>
      </c>
    </row>
    <row r="8" spans="2:8" x14ac:dyDescent="0.3">
      <c r="B8" s="4" t="s">
        <v>11</v>
      </c>
      <c r="C8" s="2" t="s">
        <v>21</v>
      </c>
      <c r="D8" s="13">
        <v>41414</v>
      </c>
      <c r="E8" s="2" t="s">
        <v>29</v>
      </c>
      <c r="F8" s="30">
        <v>2</v>
      </c>
      <c r="G8" s="36">
        <v>3500</v>
      </c>
      <c r="H8" s="42">
        <v>125000</v>
      </c>
    </row>
    <row r="9" spans="2:8" x14ac:dyDescent="0.3">
      <c r="B9" s="4"/>
      <c r="C9" s="2"/>
      <c r="D9" s="13"/>
      <c r="E9" s="50" t="s">
        <v>39</v>
      </c>
      <c r="F9" s="30">
        <f>SUBTOTAL(3,F7:F8)</f>
        <v>2</v>
      </c>
      <c r="G9" s="36"/>
      <c r="H9" s="42"/>
    </row>
    <row r="10" spans="2:8" x14ac:dyDescent="0.3">
      <c r="B10" s="4"/>
      <c r="C10" s="2"/>
      <c r="D10" s="13"/>
      <c r="E10" s="50"/>
      <c r="F10" s="57" t="s">
        <v>43</v>
      </c>
      <c r="G10" s="36"/>
      <c r="H10" s="42">
        <f>SUBTOTAL(9,H7:H9)</f>
        <v>255000</v>
      </c>
    </row>
    <row r="11" spans="2:8" x14ac:dyDescent="0.3">
      <c r="B11" s="4" t="s">
        <v>12</v>
      </c>
      <c r="C11" s="2" t="s">
        <v>22</v>
      </c>
      <c r="D11" s="13">
        <v>40897</v>
      </c>
      <c r="E11" s="2" t="s">
        <v>30</v>
      </c>
      <c r="F11" s="30">
        <v>3</v>
      </c>
      <c r="G11" s="36">
        <v>3000</v>
      </c>
      <c r="H11" s="42">
        <v>180000</v>
      </c>
    </row>
    <row r="12" spans="2:8" x14ac:dyDescent="0.3">
      <c r="B12" s="4" t="s">
        <v>8</v>
      </c>
      <c r="C12" s="2" t="s">
        <v>18</v>
      </c>
      <c r="D12" s="13">
        <v>40308</v>
      </c>
      <c r="E12" s="2" t="s">
        <v>26</v>
      </c>
      <c r="F12" s="30">
        <v>3</v>
      </c>
      <c r="G12" s="36">
        <v>2500</v>
      </c>
      <c r="H12" s="42">
        <v>156000</v>
      </c>
    </row>
    <row r="13" spans="2:8" x14ac:dyDescent="0.3">
      <c r="B13" s="4"/>
      <c r="C13" s="2"/>
      <c r="D13" s="13"/>
      <c r="E13" s="2"/>
      <c r="F13" s="57" t="s">
        <v>44</v>
      </c>
      <c r="G13" s="36"/>
      <c r="H13" s="42">
        <f>SUBTOTAL(9,H11:H12)</f>
        <v>336000</v>
      </c>
    </row>
    <row r="14" spans="2:8" x14ac:dyDescent="0.3">
      <c r="B14" s="4"/>
      <c r="C14" s="2"/>
      <c r="D14" s="13"/>
      <c r="E14" s="50" t="s">
        <v>40</v>
      </c>
      <c r="F14" s="30">
        <f>SUBTOTAL(3,F11:F12)</f>
        <v>2</v>
      </c>
      <c r="G14" s="36"/>
      <c r="H14" s="42"/>
    </row>
    <row r="15" spans="2:8" x14ac:dyDescent="0.3">
      <c r="B15" s="4" t="s">
        <v>10</v>
      </c>
      <c r="C15" s="2" t="s">
        <v>20</v>
      </c>
      <c r="D15" s="13">
        <v>40648</v>
      </c>
      <c r="E15" s="2" t="s">
        <v>28</v>
      </c>
      <c r="F15" s="30">
        <v>4</v>
      </c>
      <c r="G15" s="36">
        <v>2000</v>
      </c>
      <c r="H15" s="42">
        <v>160000</v>
      </c>
    </row>
    <row r="16" spans="2:8" ht="14.25" thickBot="1" x14ac:dyDescent="0.35">
      <c r="B16" s="5" t="s">
        <v>15</v>
      </c>
      <c r="C16" s="6" t="s">
        <v>25</v>
      </c>
      <c r="D16" s="43">
        <v>41070</v>
      </c>
      <c r="E16" s="6" t="s">
        <v>32</v>
      </c>
      <c r="F16" s="38">
        <v>4</v>
      </c>
      <c r="G16" s="44">
        <v>2000</v>
      </c>
      <c r="H16" s="45">
        <v>115000</v>
      </c>
    </row>
    <row r="17" spans="2:8" x14ac:dyDescent="0.3">
      <c r="B17" s="51"/>
      <c r="C17" s="51"/>
      <c r="D17" s="52"/>
      <c r="E17" s="51"/>
      <c r="F17" s="58" t="s">
        <v>45</v>
      </c>
      <c r="G17" s="54"/>
      <c r="H17" s="55">
        <f>SUBTOTAL(9,H15:H16)</f>
        <v>275000</v>
      </c>
    </row>
    <row r="18" spans="2:8" x14ac:dyDescent="0.3">
      <c r="B18" s="51"/>
      <c r="C18" s="51"/>
      <c r="D18" s="52"/>
      <c r="E18" s="56" t="s">
        <v>41</v>
      </c>
      <c r="F18" s="53">
        <f>SUBTOTAL(3,F15:F16)</f>
        <v>2</v>
      </c>
      <c r="G18" s="54"/>
      <c r="H18" s="55"/>
    </row>
    <row r="19" spans="2:8" x14ac:dyDescent="0.3">
      <c r="B19" s="51"/>
      <c r="C19" s="51"/>
      <c r="D19" s="52"/>
      <c r="E19" s="56"/>
      <c r="F19" s="58" t="s">
        <v>46</v>
      </c>
      <c r="G19" s="54"/>
      <c r="H19" s="55">
        <f>SUBTOTAL(9,H3:H16)</f>
        <v>965000</v>
      </c>
    </row>
    <row r="20" spans="2:8" x14ac:dyDescent="0.3">
      <c r="B20" s="51"/>
      <c r="C20" s="51"/>
      <c r="D20" s="52"/>
      <c r="E20" s="56" t="s">
        <v>37</v>
      </c>
      <c r="F20" s="53">
        <f>SUBTOTAL(3,F3:F16)</f>
        <v>11</v>
      </c>
      <c r="G20" s="54"/>
      <c r="H20" s="55"/>
    </row>
  </sheetData>
  <sortState ref="B3:H10">
    <sortCondition ref="F3:F10"/>
    <sortCondition descending="1" ref="H3:H10"/>
  </sortState>
  <phoneticPr fontId="3" type="noConversion"/>
  <conditionalFormatting sqref="F3:F20">
    <cfRule type="dataBar" priority="37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{AF8FCC04-13F9-4A69-8867-52B1C5AB90E0}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8FCC04-13F9-4A69-8867-52B1C5AB90E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F3:F20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렌트현황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2021-03-09T00:01:03Z</dcterms:created>
  <dcterms:modified xsi:type="dcterms:W3CDTF">2021-03-09T01:18:24Z</dcterms:modified>
</cp:coreProperties>
</file>