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9395" windowHeight="7845" activeTab="3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제2작업!$B$2:$H$12</definedName>
    <definedName name="_xlnm.Criteria" localSheetId="1">제2작업!$B$14:$C$15</definedName>
    <definedName name="_xlnm.Extract" localSheetId="1">제2작업!$B$18:$F$18</definedName>
    <definedName name="학교">제1작업!$C$5:$C$14</definedName>
  </definedNames>
  <calcPr calcId="145621"/>
</workbook>
</file>

<file path=xl/calcChain.xml><?xml version="1.0" encoding="utf-8"?>
<calcChain xmlns="http://schemas.openxmlformats.org/spreadsheetml/2006/main">
  <c r="C15" i="2" l="1"/>
  <c r="E15" i="1"/>
  <c r="F23" i="3" l="1"/>
  <c r="H21" i="3"/>
  <c r="G21" i="3"/>
  <c r="F21" i="3"/>
  <c r="H17" i="3"/>
  <c r="G17" i="3"/>
  <c r="F17" i="3"/>
  <c r="H13" i="3"/>
  <c r="G13" i="3"/>
  <c r="F13" i="3"/>
  <c r="H8" i="3"/>
  <c r="G8" i="3"/>
  <c r="F8" i="3"/>
  <c r="H5" i="3"/>
  <c r="H23" i="3" s="1"/>
  <c r="G5" i="3"/>
  <c r="G23" i="3" s="1"/>
  <c r="F5" i="3"/>
  <c r="B22" i="3"/>
  <c r="B18" i="3"/>
  <c r="B14" i="3"/>
  <c r="B9" i="3"/>
  <c r="B6" i="3"/>
  <c r="B24" i="3" s="1"/>
  <c r="J16" i="1"/>
  <c r="J15" i="1"/>
  <c r="E16" i="1"/>
  <c r="L6" i="1"/>
  <c r="L5" i="1"/>
  <c r="J6" i="1"/>
  <c r="J7" i="1"/>
  <c r="J8" i="1"/>
  <c r="J9" i="1"/>
  <c r="J10" i="1"/>
  <c r="J11" i="1"/>
  <c r="J12" i="1"/>
  <c r="J13" i="1"/>
  <c r="J14" i="1"/>
  <c r="J5" i="1"/>
  <c r="I6" i="1"/>
  <c r="I7" i="1"/>
  <c r="I8" i="1"/>
  <c r="I9" i="1"/>
  <c r="I10" i="1"/>
  <c r="I11" i="1"/>
  <c r="I12" i="1"/>
  <c r="I13" i="1"/>
  <c r="I14" i="1"/>
  <c r="I5" i="1"/>
</calcChain>
</file>

<file path=xl/sharedStrings.xml><?xml version="1.0" encoding="utf-8"?>
<sst xmlns="http://schemas.openxmlformats.org/spreadsheetml/2006/main" count="146" uniqueCount="52">
  <si>
    <t>이름</t>
    <phoneticPr fontId="2" type="noConversion"/>
  </si>
  <si>
    <t>윤영근</t>
    <phoneticPr fontId="2" type="noConversion"/>
  </si>
  <si>
    <t>이수안</t>
    <phoneticPr fontId="2" type="noConversion"/>
  </si>
  <si>
    <t>이인상</t>
    <phoneticPr fontId="2" type="noConversion"/>
  </si>
  <si>
    <t>최예인</t>
    <phoneticPr fontId="2" type="noConversion"/>
  </si>
  <si>
    <t>윤인수</t>
    <phoneticPr fontId="2" type="noConversion"/>
  </si>
  <si>
    <t>김구완</t>
    <phoneticPr fontId="2" type="noConversion"/>
  </si>
  <si>
    <t>제갈량</t>
    <phoneticPr fontId="2" type="noConversion"/>
  </si>
  <si>
    <t>서정화</t>
    <phoneticPr fontId="2" type="noConversion"/>
  </si>
  <si>
    <t>송혜영</t>
    <phoneticPr fontId="2" type="noConversion"/>
  </si>
  <si>
    <t>노지심</t>
    <phoneticPr fontId="2" type="noConversion"/>
  </si>
  <si>
    <t>응시자 중 남자 인원수</t>
    <phoneticPr fontId="2" type="noConversion"/>
  </si>
  <si>
    <t>최고-최저 점수의 차이</t>
    <phoneticPr fontId="2" type="noConversion"/>
  </si>
  <si>
    <t>학교</t>
    <phoneticPr fontId="2" type="noConversion"/>
  </si>
  <si>
    <t>서일고</t>
    <phoneticPr fontId="2" type="noConversion"/>
  </si>
  <si>
    <t>예일고</t>
    <phoneticPr fontId="2" type="noConversion"/>
  </si>
  <si>
    <t>현대중</t>
    <phoneticPr fontId="2" type="noConversion"/>
  </si>
  <si>
    <t>중산중</t>
    <phoneticPr fontId="2" type="noConversion"/>
  </si>
  <si>
    <t>성산고</t>
    <phoneticPr fontId="2" type="noConversion"/>
  </si>
  <si>
    <t>학원코드</t>
    <phoneticPr fontId="2" type="noConversion"/>
  </si>
  <si>
    <t>주민등록번호</t>
    <phoneticPr fontId="2" type="noConversion"/>
  </si>
  <si>
    <t>980308-2******</t>
    <phoneticPr fontId="2" type="noConversion"/>
  </si>
  <si>
    <t>970112-1******</t>
    <phoneticPr fontId="2" type="noConversion"/>
  </si>
  <si>
    <t>970804-2******</t>
    <phoneticPr fontId="2" type="noConversion"/>
  </si>
  <si>
    <t>000309-4******</t>
    <phoneticPr fontId="2" type="noConversion"/>
  </si>
  <si>
    <t>010507-4******</t>
    <phoneticPr fontId="2" type="noConversion"/>
  </si>
  <si>
    <t>991019-1******</t>
    <phoneticPr fontId="2" type="noConversion"/>
  </si>
  <si>
    <t>010416-3******</t>
    <phoneticPr fontId="2" type="noConversion"/>
  </si>
  <si>
    <t>980718-1******</t>
    <phoneticPr fontId="2" type="noConversion"/>
  </si>
  <si>
    <t>971012-1******</t>
    <phoneticPr fontId="2" type="noConversion"/>
  </si>
  <si>
    <t>국어</t>
    <phoneticPr fontId="2" type="noConversion"/>
  </si>
  <si>
    <t>영어</t>
    <phoneticPr fontId="2" type="noConversion"/>
  </si>
  <si>
    <t>수학</t>
    <phoneticPr fontId="2" type="noConversion"/>
  </si>
  <si>
    <t>비고</t>
    <phoneticPr fontId="2" type="noConversion"/>
  </si>
  <si>
    <t>성별</t>
    <phoneticPr fontId="2" type="noConversion"/>
  </si>
  <si>
    <t>학생수</t>
    <phoneticPr fontId="2" type="noConversion"/>
  </si>
  <si>
    <t>시험일</t>
    <phoneticPr fontId="2" type="noConversion"/>
  </si>
  <si>
    <t>970317-1******</t>
    <phoneticPr fontId="2" type="noConversion"/>
  </si>
  <si>
    <t>전체 개수</t>
  </si>
  <si>
    <t>성산고 개수</t>
  </si>
  <si>
    <t>예일고 개수</t>
  </si>
  <si>
    <t>서일고 개수</t>
  </si>
  <si>
    <t>중산중 개수</t>
  </si>
  <si>
    <t>현대중 개수</t>
  </si>
  <si>
    <t>성산고 최대값</t>
  </si>
  <si>
    <t>예일고 최대값</t>
  </si>
  <si>
    <t>서일고 최대값</t>
  </si>
  <si>
    <t>중산중 최대값</t>
  </si>
  <si>
    <t>현대중 최대값</t>
  </si>
  <si>
    <t>전체 최대값</t>
  </si>
  <si>
    <t>서일고</t>
    <phoneticPr fontId="2" type="noConversion"/>
  </si>
  <si>
    <t>&lt;&gt;김**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</si>
</sst>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yyyy&quot;년&quot;\ m&quot;월&quot;\ d&quot;일&quot;;@"/>
    <numFmt numFmtId="177" formatCode="0&quot; 점&quot;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right" vertical="center"/>
    </xf>
    <xf numFmtId="177" fontId="1" fillId="0" borderId="11" xfId="0" applyNumberFormat="1" applyFont="1" applyBorder="1" applyAlignment="1">
      <alignment horizontal="right" vertical="center"/>
    </xf>
    <xf numFmtId="177" fontId="1" fillId="2" borderId="8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77" fontId="1" fillId="0" borderId="8" xfId="0" applyNumberFormat="1" applyFont="1" applyBorder="1" applyAlignment="1">
      <alignment horizontal="right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>
                <a:latin typeface="궁서" pitchFamily="18" charset="-127"/>
                <a:ea typeface="궁서" pitchFamily="18" charset="-127"/>
              </a:defRPr>
            </a:pPr>
            <a:r>
              <a:rPr lang="ko-KR" altLang="en-US" sz="1600">
                <a:latin typeface="궁서" pitchFamily="18" charset="-127"/>
                <a:ea typeface="궁서" pitchFamily="18" charset="-127"/>
              </a:rPr>
              <a:t>남학생 국영수 성적 비교</a:t>
            </a:r>
            <a:endParaRPr lang="ko-KR" sz="1600">
              <a:latin typeface="궁서" pitchFamily="18" charset="-127"/>
              <a:ea typeface="궁서" pitchFamily="18" charset="-127"/>
            </a:endParaRPr>
          </a:p>
        </c:rich>
      </c:tx>
      <c:layout/>
      <c:overlay val="0"/>
      <c:spPr>
        <a:solidFill>
          <a:schemeClr val="bg1"/>
        </a:solidFill>
        <a:ln>
          <a:solidFill>
            <a:schemeClr val="tx1"/>
          </a:solidFill>
        </a:ln>
      </c:sp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제1작업!$F$4</c:f>
              <c:strCache>
                <c:ptCount val="1"/>
                <c:pt idx="0">
                  <c:v>국어</c:v>
                </c:pt>
              </c:strCache>
            </c:strRef>
          </c:tx>
          <c:invertIfNegative val="0"/>
          <c:cat>
            <c:strRef>
              <c:f>(제1작업!$B$6,제1작업!$B$10:$B$14)</c:f>
              <c:strCache>
                <c:ptCount val="6"/>
                <c:pt idx="0">
                  <c:v>이수안</c:v>
                </c:pt>
                <c:pt idx="1">
                  <c:v>김구완</c:v>
                </c:pt>
                <c:pt idx="2">
                  <c:v>제갈량</c:v>
                </c:pt>
                <c:pt idx="3">
                  <c:v>서정화</c:v>
                </c:pt>
                <c:pt idx="4">
                  <c:v>송혜영</c:v>
                </c:pt>
                <c:pt idx="5">
                  <c:v>노지심</c:v>
                </c:pt>
              </c:strCache>
            </c:strRef>
          </c:cat>
          <c:val>
            <c:numRef>
              <c:f>(제1작업!$F$6,제1작업!$F$10:$F$14)</c:f>
              <c:numCache>
                <c:formatCode>0" 점"</c:formatCode>
                <c:ptCount val="6"/>
                <c:pt idx="0">
                  <c:v>75</c:v>
                </c:pt>
                <c:pt idx="1">
                  <c:v>93</c:v>
                </c:pt>
                <c:pt idx="2">
                  <c:v>60</c:v>
                </c:pt>
                <c:pt idx="3">
                  <c:v>65</c:v>
                </c:pt>
                <c:pt idx="4">
                  <c:v>30</c:v>
                </c:pt>
                <c:pt idx="5">
                  <c:v>80</c:v>
                </c:pt>
              </c:numCache>
            </c:numRef>
          </c:val>
        </c:ser>
        <c:ser>
          <c:idx val="5"/>
          <c:order val="1"/>
          <c:tx>
            <c:strRef>
              <c:f>제1작업!$G$4</c:f>
              <c:strCache>
                <c:ptCount val="1"/>
                <c:pt idx="0">
                  <c:v>영어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(제1작업!$B$6,제1작업!$B$10:$B$14)</c:f>
              <c:strCache>
                <c:ptCount val="6"/>
                <c:pt idx="0">
                  <c:v>이수안</c:v>
                </c:pt>
                <c:pt idx="1">
                  <c:v>김구완</c:v>
                </c:pt>
                <c:pt idx="2">
                  <c:v>제갈량</c:v>
                </c:pt>
                <c:pt idx="3">
                  <c:v>서정화</c:v>
                </c:pt>
                <c:pt idx="4">
                  <c:v>송혜영</c:v>
                </c:pt>
                <c:pt idx="5">
                  <c:v>노지심</c:v>
                </c:pt>
              </c:strCache>
            </c:strRef>
          </c:cat>
          <c:val>
            <c:numRef>
              <c:f>(제1작업!$G$6,제1작업!$G$10:$G$14)</c:f>
              <c:numCache>
                <c:formatCode>0" 점"</c:formatCode>
                <c:ptCount val="6"/>
                <c:pt idx="0">
                  <c:v>87</c:v>
                </c:pt>
                <c:pt idx="1">
                  <c:v>98</c:v>
                </c:pt>
                <c:pt idx="2">
                  <c:v>81</c:v>
                </c:pt>
                <c:pt idx="3">
                  <c:v>95</c:v>
                </c:pt>
                <c:pt idx="4">
                  <c:v>93</c:v>
                </c:pt>
                <c:pt idx="5">
                  <c:v>65</c:v>
                </c:pt>
              </c:numCache>
            </c:numRef>
          </c:val>
        </c:ser>
        <c:ser>
          <c:idx val="6"/>
          <c:order val="2"/>
          <c:tx>
            <c:strRef>
              <c:f>제1작업!$H$4</c:f>
              <c:strCache>
                <c:ptCount val="1"/>
                <c:pt idx="0">
                  <c:v>수학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(제1작업!$B$6,제1작업!$B$10:$B$14)</c:f>
              <c:strCache>
                <c:ptCount val="6"/>
                <c:pt idx="0">
                  <c:v>이수안</c:v>
                </c:pt>
                <c:pt idx="1">
                  <c:v>김구완</c:v>
                </c:pt>
                <c:pt idx="2">
                  <c:v>제갈량</c:v>
                </c:pt>
                <c:pt idx="3">
                  <c:v>서정화</c:v>
                </c:pt>
                <c:pt idx="4">
                  <c:v>송혜영</c:v>
                </c:pt>
                <c:pt idx="5">
                  <c:v>노지심</c:v>
                </c:pt>
              </c:strCache>
            </c:strRef>
          </c:cat>
          <c:val>
            <c:numRef>
              <c:f>(제1작업!$H$6,제1작업!$H$10:$H$14)</c:f>
              <c:numCache>
                <c:formatCode>0" 점"</c:formatCode>
                <c:ptCount val="6"/>
                <c:pt idx="0">
                  <c:v>90</c:v>
                </c:pt>
                <c:pt idx="1">
                  <c:v>93</c:v>
                </c:pt>
                <c:pt idx="2">
                  <c:v>91</c:v>
                </c:pt>
                <c:pt idx="3">
                  <c:v>88</c:v>
                </c:pt>
                <c:pt idx="4">
                  <c:v>91</c:v>
                </c:pt>
                <c:pt idx="5">
                  <c:v>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serLines/>
        <c:axId val="200540544"/>
        <c:axId val="200542080"/>
      </c:barChart>
      <c:catAx>
        <c:axId val="200540544"/>
        <c:scaling>
          <c:orientation val="minMax"/>
        </c:scaling>
        <c:delete val="0"/>
        <c:axPos val="b"/>
        <c:majorTickMark val="none"/>
        <c:minorTickMark val="none"/>
        <c:tickLblPos val="nextTo"/>
        <c:crossAx val="200542080"/>
        <c:crosses val="autoZero"/>
        <c:auto val="1"/>
        <c:lblAlgn val="ctr"/>
        <c:lblOffset val="100"/>
        <c:noMultiLvlLbl val="0"/>
      </c:catAx>
      <c:valAx>
        <c:axId val="200542080"/>
        <c:scaling>
          <c:orientation val="minMax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 b="0"/>
                </a:pPr>
                <a:r>
                  <a:rPr lang="ko-KR" altLang="en-US" b="0"/>
                  <a:t>점수</a:t>
                </a:r>
              </a:p>
            </c:rich>
          </c:tx>
          <c:layout/>
          <c:overlay val="0"/>
        </c:title>
        <c:numFmt formatCode="0&quot; 점&quot;" sourceLinked="1"/>
        <c:majorTickMark val="none"/>
        <c:minorTickMark val="none"/>
        <c:tickLblPos val="nextTo"/>
        <c:crossAx val="200540544"/>
        <c:crosses val="autoZero"/>
        <c:crossBetween val="between"/>
        <c:majorUnit val="100"/>
      </c:valAx>
      <c:spPr>
        <a:noFill/>
      </c:spPr>
    </c:plotArea>
    <c:legend>
      <c:legendPos val="b"/>
      <c:layout>
        <c:manualLayout>
          <c:xMode val="edge"/>
          <c:yMode val="edge"/>
          <c:x val="9.9255590598380586E-2"/>
          <c:y val="0.80610046458848272"/>
          <c:w val="0.86021683917494118"/>
          <c:h val="8.744161414994573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txPr>
    <a:bodyPr/>
    <a:lstStyle/>
    <a:p>
      <a:pPr>
        <a:defRPr sz="1100">
          <a:latin typeface="굴림" pitchFamily="50" charset="-127"/>
          <a:ea typeface="굴림" pitchFamily="50" charset="-127"/>
        </a:defRPr>
      </a:pPr>
      <a:endParaRPr lang="ko-KR"/>
    </a:p>
  </c:txPr>
  <c:userShapes r:id="rId3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57150</xdr:rowOff>
    </xdr:from>
    <xdr:to>
      <xdr:col>6</xdr:col>
      <xdr:colOff>390525</xdr:colOff>
      <xdr:row>2</xdr:row>
      <xdr:rowOff>247650</xdr:rowOff>
    </xdr:to>
    <xdr:sp macro="" textlink="">
      <xdr:nvSpPr>
        <xdr:cNvPr id="2" name="가로로 말린 두루마리 모양 1"/>
        <xdr:cNvSpPr/>
      </xdr:nvSpPr>
      <xdr:spPr>
        <a:xfrm>
          <a:off x="114300" y="57150"/>
          <a:ext cx="4305300" cy="742950"/>
        </a:xfrm>
        <a:prstGeom prst="horizontalScroll">
          <a:avLst/>
        </a:prstGeom>
        <a:solidFill>
          <a:srgbClr val="FFFF00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000">
              <a:solidFill>
                <a:sysClr val="windowText" lastClr="000000"/>
              </a:solidFill>
              <a:latin typeface="궁서" pitchFamily="18" charset="-127"/>
              <a:ea typeface="궁서" pitchFamily="18" charset="-127"/>
            </a:rPr>
            <a:t>◆</a:t>
          </a:r>
          <a:r>
            <a:rPr lang="en-US" altLang="ko-KR" sz="2000" baseline="0">
              <a:solidFill>
                <a:sysClr val="windowText" lastClr="000000"/>
              </a:solidFill>
              <a:latin typeface="궁서" pitchFamily="18" charset="-127"/>
              <a:ea typeface="궁서" pitchFamily="18" charset="-127"/>
            </a:rPr>
            <a:t> 9</a:t>
          </a:r>
          <a:r>
            <a:rPr lang="ko-KR" altLang="en-US" sz="2000" baseline="0">
              <a:solidFill>
                <a:sysClr val="windowText" lastClr="000000"/>
              </a:solidFill>
              <a:latin typeface="궁서" pitchFamily="18" charset="-127"/>
              <a:ea typeface="궁서" pitchFamily="18" charset="-127"/>
            </a:rPr>
            <a:t>월 국영수 모의고사 성적</a:t>
          </a:r>
          <a:endParaRPr lang="ko-KR" altLang="en-US" sz="2000">
            <a:solidFill>
              <a:sysClr val="windowText" lastClr="000000"/>
            </a:solidFill>
            <a:latin typeface="궁서" pitchFamily="18" charset="-127"/>
            <a:ea typeface="궁서" pitchFamily="18" charset="-127"/>
          </a:endParaRPr>
        </a:p>
      </xdr:txBody>
    </xdr:sp>
    <xdr:clientData/>
  </xdr:twoCellAnchor>
  <xdr:twoCellAnchor editAs="oneCell">
    <xdr:from>
      <xdr:col>7</xdr:col>
      <xdr:colOff>57150</xdr:colOff>
      <xdr:row>0</xdr:row>
      <xdr:rowOff>85725</xdr:rowOff>
    </xdr:from>
    <xdr:to>
      <xdr:col>10</xdr:col>
      <xdr:colOff>19049</xdr:colOff>
      <xdr:row>2</xdr:row>
      <xdr:rowOff>219075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85725"/>
          <a:ext cx="2038349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8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0.41997</cdr:x>
      <cdr:y>0.15656</cdr:y>
    </cdr:from>
    <cdr:to>
      <cdr:x>0.55186</cdr:x>
      <cdr:y>0.22896</cdr:y>
    </cdr:to>
    <cdr:sp macro="" textlink="">
      <cdr:nvSpPr>
        <cdr:cNvPr id="2" name="모서리가 둥근 사각형 설명선 1"/>
        <cdr:cNvSpPr/>
      </cdr:nvSpPr>
      <cdr:spPr>
        <a:xfrm xmlns:a="http://schemas.openxmlformats.org/drawingml/2006/main">
          <a:off x="3905250" y="952500"/>
          <a:ext cx="1226344" cy="440531"/>
        </a:xfrm>
        <a:prstGeom xmlns:a="http://schemas.openxmlformats.org/drawingml/2006/main" prst="wedgeRoundRectCallout">
          <a:avLst>
            <a:gd name="adj1" fmla="val -85882"/>
            <a:gd name="adj2" fmla="val -23987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  <a:latin typeface="굴림" pitchFamily="50" charset="-127"/>
              <a:ea typeface="굴림" pitchFamily="50" charset="-127"/>
            </a:rPr>
            <a:t>성적 우수 학생</a:t>
          </a:r>
          <a:endParaRPr lang="ko-KR">
            <a:solidFill>
              <a:sysClr val="windowText" lastClr="000000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E15" sqref="E15"/>
    </sheetView>
  </sheetViews>
  <sheetFormatPr defaultRowHeight="13.5" x14ac:dyDescent="0.3"/>
  <cols>
    <col min="1" max="1" width="1.625" style="1" customWidth="1"/>
    <col min="2" max="4" width="9" style="1"/>
    <col min="5" max="5" width="15.25" style="1" bestFit="1" customWidth="1"/>
    <col min="6" max="7" width="9" style="1"/>
    <col min="8" max="8" width="9.25" style="1" customWidth="1"/>
    <col min="9" max="10" width="9" style="1"/>
    <col min="11" max="11" width="4.125" style="1" customWidth="1"/>
    <col min="12" max="16384" width="9" style="1"/>
  </cols>
  <sheetData>
    <row r="1" spans="2:12" ht="21.75" customHeight="1" x14ac:dyDescent="0.3"/>
    <row r="2" spans="2:12" ht="21.75" customHeight="1" x14ac:dyDescent="0.3"/>
    <row r="3" spans="2:12" ht="21.75" customHeight="1" thickBot="1" x14ac:dyDescent="0.35"/>
    <row r="4" spans="2:12" ht="29.25" customHeight="1" x14ac:dyDescent="0.3">
      <c r="B4" s="3" t="s">
        <v>0</v>
      </c>
      <c r="C4" s="4" t="s">
        <v>13</v>
      </c>
      <c r="D4" s="4" t="s">
        <v>19</v>
      </c>
      <c r="E4" s="4" t="s">
        <v>20</v>
      </c>
      <c r="F4" s="4" t="s">
        <v>30</v>
      </c>
      <c r="G4" s="4" t="s">
        <v>31</v>
      </c>
      <c r="H4" s="4" t="s">
        <v>32</v>
      </c>
      <c r="I4" s="4" t="s">
        <v>34</v>
      </c>
      <c r="J4" s="5" t="s">
        <v>33</v>
      </c>
    </row>
    <row r="5" spans="2:12" ht="16.5" customHeight="1" x14ac:dyDescent="0.3">
      <c r="B5" s="6" t="s">
        <v>1</v>
      </c>
      <c r="C5" s="2" t="s">
        <v>14</v>
      </c>
      <c r="D5" s="2">
        <v>7082001</v>
      </c>
      <c r="E5" s="2" t="s">
        <v>21</v>
      </c>
      <c r="F5" s="12">
        <v>45</v>
      </c>
      <c r="G5" s="12">
        <v>100</v>
      </c>
      <c r="H5" s="12">
        <v>95</v>
      </c>
      <c r="I5" s="2" t="str">
        <f>IF(OR(MID(E5,8,1)="1",MID(E5,8,1)="3"),"남","여")</f>
        <v>여</v>
      </c>
      <c r="J5" s="7" t="str">
        <f>IF(AND(F5&gt;=60,G5&gt;=60,H5&gt;=60,AVERAGE(F5:H5)&gt;=80),"우수","")</f>
        <v/>
      </c>
      <c r="L5" s="1" t="b">
        <f>MID(E5,8,1)="1"</f>
        <v>0</v>
      </c>
    </row>
    <row r="6" spans="2:12" ht="16.5" customHeight="1" x14ac:dyDescent="0.3">
      <c r="B6" s="6" t="s">
        <v>2</v>
      </c>
      <c r="C6" s="2" t="s">
        <v>14</v>
      </c>
      <c r="D6" s="2">
        <v>7082002</v>
      </c>
      <c r="E6" s="2" t="s">
        <v>22</v>
      </c>
      <c r="F6" s="12">
        <v>75</v>
      </c>
      <c r="G6" s="12">
        <v>87</v>
      </c>
      <c r="H6" s="12">
        <v>90</v>
      </c>
      <c r="I6" s="2" t="str">
        <f t="shared" ref="I6:I14" si="0">IF(OR(MID(E6,8,1)="1",MID(E6,8,1)="3"),"남","여")</f>
        <v>남</v>
      </c>
      <c r="J6" s="7" t="str">
        <f t="shared" ref="J6:J14" si="1">IF(AND(F6&gt;=60,G6&gt;=60,H6&gt;=60,AVERAGE(F6:H6)&gt;=80),"우수","")</f>
        <v>우수</v>
      </c>
      <c r="L6" s="1" t="b">
        <f>MID(E5,8,1)="3"</f>
        <v>0</v>
      </c>
    </row>
    <row r="7" spans="2:12" ht="16.5" customHeight="1" x14ac:dyDescent="0.3">
      <c r="B7" s="6" t="s">
        <v>3</v>
      </c>
      <c r="C7" s="2" t="s">
        <v>15</v>
      </c>
      <c r="D7" s="2">
        <v>7032003</v>
      </c>
      <c r="E7" s="2" t="s">
        <v>23</v>
      </c>
      <c r="F7" s="12">
        <v>50</v>
      </c>
      <c r="G7" s="12">
        <v>35</v>
      </c>
      <c r="H7" s="12">
        <v>65</v>
      </c>
      <c r="I7" s="2" t="str">
        <f t="shared" si="0"/>
        <v>여</v>
      </c>
      <c r="J7" s="7" t="str">
        <f t="shared" si="1"/>
        <v/>
      </c>
    </row>
    <row r="8" spans="2:12" ht="16.5" customHeight="1" x14ac:dyDescent="0.3">
      <c r="B8" s="6" t="s">
        <v>4</v>
      </c>
      <c r="C8" s="2" t="s">
        <v>16</v>
      </c>
      <c r="D8" s="2">
        <v>7082004</v>
      </c>
      <c r="E8" s="2" t="s">
        <v>24</v>
      </c>
      <c r="F8" s="12">
        <v>95</v>
      </c>
      <c r="G8" s="12">
        <v>94</v>
      </c>
      <c r="H8" s="12">
        <v>80</v>
      </c>
      <c r="I8" s="2" t="str">
        <f t="shared" si="0"/>
        <v>여</v>
      </c>
      <c r="J8" s="7" t="str">
        <f t="shared" si="1"/>
        <v>우수</v>
      </c>
    </row>
    <row r="9" spans="2:12" ht="16.5" customHeight="1" x14ac:dyDescent="0.3">
      <c r="B9" s="6" t="s">
        <v>5</v>
      </c>
      <c r="C9" s="2" t="s">
        <v>16</v>
      </c>
      <c r="D9" s="2">
        <v>7082005</v>
      </c>
      <c r="E9" s="2" t="s">
        <v>25</v>
      </c>
      <c r="F9" s="12">
        <v>85</v>
      </c>
      <c r="G9" s="12">
        <v>91</v>
      </c>
      <c r="H9" s="12">
        <v>90</v>
      </c>
      <c r="I9" s="2" t="str">
        <f t="shared" si="0"/>
        <v>여</v>
      </c>
      <c r="J9" s="7" t="str">
        <f t="shared" si="1"/>
        <v>우수</v>
      </c>
    </row>
    <row r="10" spans="2:12" ht="16.5" customHeight="1" x14ac:dyDescent="0.3">
      <c r="B10" s="6" t="s">
        <v>6</v>
      </c>
      <c r="C10" s="2" t="s">
        <v>17</v>
      </c>
      <c r="D10" s="2">
        <v>7054006</v>
      </c>
      <c r="E10" s="2" t="s">
        <v>26</v>
      </c>
      <c r="F10" s="12">
        <v>93</v>
      </c>
      <c r="G10" s="12">
        <v>98</v>
      </c>
      <c r="H10" s="12">
        <v>93</v>
      </c>
      <c r="I10" s="2" t="str">
        <f t="shared" si="0"/>
        <v>남</v>
      </c>
      <c r="J10" s="7" t="str">
        <f t="shared" si="1"/>
        <v>우수</v>
      </c>
    </row>
    <row r="11" spans="2:12" ht="16.5" customHeight="1" x14ac:dyDescent="0.3">
      <c r="B11" s="6" t="s">
        <v>7</v>
      </c>
      <c r="C11" s="2" t="s">
        <v>17</v>
      </c>
      <c r="D11" s="2">
        <v>7082007</v>
      </c>
      <c r="E11" s="2" t="s">
        <v>27</v>
      </c>
      <c r="F11" s="12">
        <v>60</v>
      </c>
      <c r="G11" s="12">
        <v>81</v>
      </c>
      <c r="H11" s="12">
        <v>91</v>
      </c>
      <c r="I11" s="2" t="str">
        <f t="shared" si="0"/>
        <v>남</v>
      </c>
      <c r="J11" s="7" t="str">
        <f t="shared" si="1"/>
        <v/>
      </c>
    </row>
    <row r="12" spans="2:12" ht="16.5" customHeight="1" x14ac:dyDescent="0.3">
      <c r="B12" s="6" t="s">
        <v>8</v>
      </c>
      <c r="C12" s="2" t="s">
        <v>18</v>
      </c>
      <c r="D12" s="2">
        <v>7082008</v>
      </c>
      <c r="E12" s="2" t="s">
        <v>28</v>
      </c>
      <c r="F12" s="12">
        <v>65</v>
      </c>
      <c r="G12" s="12">
        <v>95</v>
      </c>
      <c r="H12" s="12">
        <v>88</v>
      </c>
      <c r="I12" s="2" t="str">
        <f t="shared" si="0"/>
        <v>남</v>
      </c>
      <c r="J12" s="7" t="str">
        <f t="shared" si="1"/>
        <v>우수</v>
      </c>
    </row>
    <row r="13" spans="2:12" ht="16.5" customHeight="1" x14ac:dyDescent="0.3">
      <c r="B13" s="6" t="s">
        <v>9</v>
      </c>
      <c r="C13" s="2" t="s">
        <v>18</v>
      </c>
      <c r="D13" s="2">
        <v>7056009</v>
      </c>
      <c r="E13" s="2" t="s">
        <v>37</v>
      </c>
      <c r="F13" s="12">
        <v>30</v>
      </c>
      <c r="G13" s="12">
        <v>93</v>
      </c>
      <c r="H13" s="12">
        <v>91</v>
      </c>
      <c r="I13" s="2" t="str">
        <f t="shared" si="0"/>
        <v>남</v>
      </c>
      <c r="J13" s="7" t="str">
        <f t="shared" si="1"/>
        <v/>
      </c>
    </row>
    <row r="14" spans="2:12" ht="16.5" customHeight="1" thickBot="1" x14ac:dyDescent="0.35">
      <c r="B14" s="10" t="s">
        <v>10</v>
      </c>
      <c r="C14" s="11" t="s">
        <v>14</v>
      </c>
      <c r="D14" s="11">
        <v>7082010</v>
      </c>
      <c r="E14" s="11" t="s">
        <v>29</v>
      </c>
      <c r="F14" s="13">
        <v>80</v>
      </c>
      <c r="G14" s="13">
        <v>65</v>
      </c>
      <c r="H14" s="13">
        <v>97</v>
      </c>
      <c r="I14" s="2" t="str">
        <f t="shared" si="0"/>
        <v>남</v>
      </c>
      <c r="J14" s="7" t="str">
        <f t="shared" si="1"/>
        <v>우수</v>
      </c>
    </row>
    <row r="15" spans="2:12" ht="16.5" customHeight="1" x14ac:dyDescent="0.3">
      <c r="B15" s="28" t="s">
        <v>11</v>
      </c>
      <c r="C15" s="29"/>
      <c r="D15" s="29"/>
      <c r="E15" s="4" t="str">
        <f>DCOUNTA(B4:J14,B4,L4:L6)&amp;"명"</f>
        <v>6명</v>
      </c>
      <c r="F15" s="24"/>
      <c r="G15" s="4" t="s">
        <v>13</v>
      </c>
      <c r="H15" s="4" t="s">
        <v>50</v>
      </c>
      <c r="I15" s="4" t="s">
        <v>35</v>
      </c>
      <c r="J15" s="15">
        <f>COUNTIF(학교,H15)</f>
        <v>3</v>
      </c>
    </row>
    <row r="16" spans="2:12" ht="16.5" customHeight="1" thickBot="1" x14ac:dyDescent="0.35">
      <c r="B16" s="26" t="s">
        <v>12</v>
      </c>
      <c r="C16" s="27"/>
      <c r="D16" s="27"/>
      <c r="E16" s="14">
        <f>MAX(F5:H14)-MIN(F5:H14)</f>
        <v>70</v>
      </c>
      <c r="F16" s="25"/>
      <c r="G16" s="8" t="s">
        <v>36</v>
      </c>
      <c r="H16" s="23">
        <v>41884</v>
      </c>
      <c r="I16" s="23"/>
      <c r="J16" s="9" t="str">
        <f>CHOOSE(WEEKDAY(H16,2),"월요일","화요일","수요일","목요일","금요일","토요일","일요일")</f>
        <v>화요일</v>
      </c>
    </row>
  </sheetData>
  <mergeCells count="4">
    <mergeCell ref="H16:I16"/>
    <mergeCell ref="F15:F16"/>
    <mergeCell ref="B16:D16"/>
    <mergeCell ref="B15:D15"/>
  </mergeCells>
  <phoneticPr fontId="2" type="noConversion"/>
  <conditionalFormatting sqref="H5:H1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{8ADF6379-97BB-4FCD-B8D2-9D4D767672C6}</x14:id>
        </ext>
      </extLst>
    </cfRule>
  </conditionalFormatting>
  <dataValidations count="1">
    <dataValidation type="list" allowBlank="1" showInputMessage="1" showErrorMessage="1" sqref="H15">
      <formula1>학교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ADF6379-97BB-4FCD-B8D2-9D4D767672C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H5:H14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workbookViewId="0">
      <selection activeCell="C15" sqref="C15"/>
    </sheetView>
  </sheetViews>
  <sheetFormatPr defaultRowHeight="13.5" x14ac:dyDescent="0.3"/>
  <cols>
    <col min="1" max="1" width="1.625" style="1" customWidth="1"/>
    <col min="2" max="16384" width="9" style="1"/>
  </cols>
  <sheetData>
    <row r="1" spans="2:8" ht="14.25" thickBot="1" x14ac:dyDescent="0.35"/>
    <row r="2" spans="2:8" x14ac:dyDescent="0.3">
      <c r="B2" s="3" t="s">
        <v>0</v>
      </c>
      <c r="C2" s="4" t="s">
        <v>13</v>
      </c>
      <c r="D2" s="4" t="s">
        <v>19</v>
      </c>
      <c r="E2" s="4" t="s">
        <v>20</v>
      </c>
      <c r="F2" s="4" t="s">
        <v>30</v>
      </c>
      <c r="G2" s="4" t="s">
        <v>31</v>
      </c>
      <c r="H2" s="4" t="s">
        <v>32</v>
      </c>
    </row>
    <row r="3" spans="2:8" x14ac:dyDescent="0.3">
      <c r="B3" s="6" t="s">
        <v>1</v>
      </c>
      <c r="C3" s="2" t="s">
        <v>14</v>
      </c>
      <c r="D3" s="2">
        <v>7082001</v>
      </c>
      <c r="E3" s="2" t="s">
        <v>21</v>
      </c>
      <c r="F3" s="12">
        <v>45</v>
      </c>
      <c r="G3" s="12">
        <v>100</v>
      </c>
      <c r="H3" s="12">
        <v>95</v>
      </c>
    </row>
    <row r="4" spans="2:8" x14ac:dyDescent="0.3">
      <c r="B4" s="6" t="s">
        <v>2</v>
      </c>
      <c r="C4" s="2" t="s">
        <v>14</v>
      </c>
      <c r="D4" s="2">
        <v>7082002</v>
      </c>
      <c r="E4" s="2" t="s">
        <v>22</v>
      </c>
      <c r="F4" s="12">
        <v>75</v>
      </c>
      <c r="G4" s="12">
        <v>87</v>
      </c>
      <c r="H4" s="12">
        <v>90</v>
      </c>
    </row>
    <row r="5" spans="2:8" x14ac:dyDescent="0.3">
      <c r="B5" s="6" t="s">
        <v>3</v>
      </c>
      <c r="C5" s="2" t="s">
        <v>15</v>
      </c>
      <c r="D5" s="2">
        <v>7032003</v>
      </c>
      <c r="E5" s="2" t="s">
        <v>23</v>
      </c>
      <c r="F5" s="12">
        <v>50</v>
      </c>
      <c r="G5" s="12">
        <v>35</v>
      </c>
      <c r="H5" s="12">
        <v>65</v>
      </c>
    </row>
    <row r="6" spans="2:8" x14ac:dyDescent="0.3">
      <c r="B6" s="6" t="s">
        <v>4</v>
      </c>
      <c r="C6" s="2" t="s">
        <v>16</v>
      </c>
      <c r="D6" s="2">
        <v>7082004</v>
      </c>
      <c r="E6" s="2" t="s">
        <v>24</v>
      </c>
      <c r="F6" s="12">
        <v>95</v>
      </c>
      <c r="G6" s="12">
        <v>94</v>
      </c>
      <c r="H6" s="12">
        <v>80</v>
      </c>
    </row>
    <row r="7" spans="2:8" x14ac:dyDescent="0.3">
      <c r="B7" s="6" t="s">
        <v>5</v>
      </c>
      <c r="C7" s="2" t="s">
        <v>16</v>
      </c>
      <c r="D7" s="2">
        <v>7082005</v>
      </c>
      <c r="E7" s="2" t="s">
        <v>25</v>
      </c>
      <c r="F7" s="12">
        <v>85</v>
      </c>
      <c r="G7" s="12">
        <v>91</v>
      </c>
      <c r="H7" s="12">
        <v>90</v>
      </c>
    </row>
    <row r="8" spans="2:8" x14ac:dyDescent="0.3">
      <c r="B8" s="6" t="s">
        <v>6</v>
      </c>
      <c r="C8" s="2" t="s">
        <v>17</v>
      </c>
      <c r="D8" s="2">
        <v>7054006</v>
      </c>
      <c r="E8" s="2" t="s">
        <v>26</v>
      </c>
      <c r="F8" s="12">
        <v>93</v>
      </c>
      <c r="G8" s="12">
        <v>98</v>
      </c>
      <c r="H8" s="12">
        <v>93</v>
      </c>
    </row>
    <row r="9" spans="2:8" x14ac:dyDescent="0.3">
      <c r="B9" s="6" t="s">
        <v>7</v>
      </c>
      <c r="C9" s="2" t="s">
        <v>17</v>
      </c>
      <c r="D9" s="2">
        <v>7082007</v>
      </c>
      <c r="E9" s="2" t="s">
        <v>27</v>
      </c>
      <c r="F9" s="12">
        <v>60</v>
      </c>
      <c r="G9" s="12">
        <v>81</v>
      </c>
      <c r="H9" s="12">
        <v>91</v>
      </c>
    </row>
    <row r="10" spans="2:8" x14ac:dyDescent="0.3">
      <c r="B10" s="6" t="s">
        <v>8</v>
      </c>
      <c r="C10" s="2" t="s">
        <v>18</v>
      </c>
      <c r="D10" s="2">
        <v>7082008</v>
      </c>
      <c r="E10" s="2" t="s">
        <v>28</v>
      </c>
      <c r="F10" s="12">
        <v>65</v>
      </c>
      <c r="G10" s="12">
        <v>95</v>
      </c>
      <c r="H10" s="12">
        <v>88</v>
      </c>
    </row>
    <row r="11" spans="2:8" x14ac:dyDescent="0.3">
      <c r="B11" s="6" t="s">
        <v>9</v>
      </c>
      <c r="C11" s="2" t="s">
        <v>18</v>
      </c>
      <c r="D11" s="2">
        <v>7056009</v>
      </c>
      <c r="E11" s="2" t="s">
        <v>37</v>
      </c>
      <c r="F11" s="12">
        <v>30</v>
      </c>
      <c r="G11" s="12">
        <v>93</v>
      </c>
      <c r="H11" s="12">
        <v>91</v>
      </c>
    </row>
    <row r="12" spans="2:8" x14ac:dyDescent="0.3">
      <c r="B12" s="10" t="s">
        <v>10</v>
      </c>
      <c r="C12" s="11" t="s">
        <v>14</v>
      </c>
      <c r="D12" s="11">
        <v>7082010</v>
      </c>
      <c r="E12" s="11" t="s">
        <v>29</v>
      </c>
      <c r="F12" s="13">
        <v>80</v>
      </c>
      <c r="G12" s="13">
        <v>65</v>
      </c>
      <c r="H12" s="13">
        <v>97</v>
      </c>
    </row>
    <row r="13" spans="2:8" ht="14.25" thickBot="1" x14ac:dyDescent="0.35"/>
    <row r="14" spans="2:8" x14ac:dyDescent="0.3">
      <c r="B14" s="3" t="s">
        <v>0</v>
      </c>
    </row>
    <row r="15" spans="2:8" x14ac:dyDescent="0.3">
      <c r="B15" s="1" t="s">
        <v>51</v>
      </c>
      <c r="C15" s="1" t="b">
        <f>G3&gt;=MEDIAN($G$3:$G$12)</f>
        <v>1</v>
      </c>
    </row>
    <row r="17" spans="2:6" ht="14.25" thickBot="1" x14ac:dyDescent="0.35"/>
    <row r="18" spans="2:6" x14ac:dyDescent="0.3">
      <c r="B18" s="3" t="s">
        <v>0</v>
      </c>
      <c r="C18" s="4" t="s">
        <v>13</v>
      </c>
      <c r="D18" s="4" t="s">
        <v>30</v>
      </c>
      <c r="E18" s="4" t="s">
        <v>31</v>
      </c>
      <c r="F18" s="4" t="s">
        <v>32</v>
      </c>
    </row>
    <row r="19" spans="2:6" x14ac:dyDescent="0.3">
      <c r="B19" s="6" t="s">
        <v>1</v>
      </c>
      <c r="C19" s="2" t="s">
        <v>14</v>
      </c>
      <c r="D19" s="12">
        <v>45</v>
      </c>
      <c r="E19" s="12">
        <v>100</v>
      </c>
      <c r="F19" s="12">
        <v>95</v>
      </c>
    </row>
    <row r="20" spans="2:6" x14ac:dyDescent="0.3">
      <c r="B20" s="6" t="s">
        <v>4</v>
      </c>
      <c r="C20" s="2" t="s">
        <v>16</v>
      </c>
      <c r="D20" s="12">
        <v>95</v>
      </c>
      <c r="E20" s="12">
        <v>94</v>
      </c>
      <c r="F20" s="12">
        <v>80</v>
      </c>
    </row>
    <row r="21" spans="2:6" x14ac:dyDescent="0.3">
      <c r="B21" s="6" t="s">
        <v>8</v>
      </c>
      <c r="C21" s="2" t="s">
        <v>18</v>
      </c>
      <c r="D21" s="12">
        <v>65</v>
      </c>
      <c r="E21" s="12">
        <v>95</v>
      </c>
      <c r="F21" s="12">
        <v>88</v>
      </c>
    </row>
    <row r="22" spans="2:6" x14ac:dyDescent="0.3">
      <c r="B22" s="6" t="s">
        <v>9</v>
      </c>
      <c r="C22" s="2" t="s">
        <v>18</v>
      </c>
      <c r="D22" s="12">
        <v>30</v>
      </c>
      <c r="E22" s="12">
        <v>93</v>
      </c>
      <c r="F22" s="12">
        <v>91</v>
      </c>
    </row>
  </sheetData>
  <phoneticPr fontId="2" type="noConversion"/>
  <conditionalFormatting sqref="H3:H12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{22F590E4-3F27-4C92-BDC3-FA04B0F4C81D}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2F590E4-3F27-4C92-BDC3-FA04B0F4C81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4"/>
  <sheetViews>
    <sheetView workbookViewId="0">
      <selection activeCell="K12" sqref="K12"/>
    </sheetView>
  </sheetViews>
  <sheetFormatPr defaultRowHeight="13.5" x14ac:dyDescent="0.3"/>
  <cols>
    <col min="1" max="1" width="1.625" style="1" customWidth="1"/>
    <col min="2" max="2" width="9" style="1"/>
    <col min="3" max="3" width="15" style="1" bestFit="1" customWidth="1"/>
    <col min="4" max="16384" width="9" style="1"/>
  </cols>
  <sheetData>
    <row r="1" spans="2:8" ht="14.25" thickBot="1" x14ac:dyDescent="0.35"/>
    <row r="2" spans="2:8" x14ac:dyDescent="0.3">
      <c r="B2" s="3" t="s">
        <v>0</v>
      </c>
      <c r="C2" s="4" t="s">
        <v>13</v>
      </c>
      <c r="D2" s="4" t="s">
        <v>19</v>
      </c>
      <c r="E2" s="4" t="s">
        <v>20</v>
      </c>
      <c r="F2" s="4" t="s">
        <v>30</v>
      </c>
      <c r="G2" s="4" t="s">
        <v>31</v>
      </c>
      <c r="H2" s="4" t="s">
        <v>32</v>
      </c>
    </row>
    <row r="3" spans="2:8" x14ac:dyDescent="0.3">
      <c r="B3" s="6" t="s">
        <v>8</v>
      </c>
      <c r="C3" s="2" t="s">
        <v>18</v>
      </c>
      <c r="D3" s="2">
        <v>7082008</v>
      </c>
      <c r="E3" s="2" t="s">
        <v>28</v>
      </c>
      <c r="F3" s="12">
        <v>65</v>
      </c>
      <c r="G3" s="12">
        <v>95</v>
      </c>
      <c r="H3" s="12">
        <v>88</v>
      </c>
    </row>
    <row r="4" spans="2:8" x14ac:dyDescent="0.3">
      <c r="B4" s="6" t="s">
        <v>9</v>
      </c>
      <c r="C4" s="2" t="s">
        <v>18</v>
      </c>
      <c r="D4" s="2">
        <v>7056009</v>
      </c>
      <c r="E4" s="2" t="s">
        <v>37</v>
      </c>
      <c r="F4" s="12">
        <v>30</v>
      </c>
      <c r="G4" s="12">
        <v>93</v>
      </c>
      <c r="H4" s="12">
        <v>91</v>
      </c>
    </row>
    <row r="5" spans="2:8" x14ac:dyDescent="0.3">
      <c r="B5" s="6"/>
      <c r="C5" s="18" t="s">
        <v>44</v>
      </c>
      <c r="D5" s="2"/>
      <c r="E5" s="2"/>
      <c r="F5" s="12">
        <f>SUBTOTAL(4,F3:F4)</f>
        <v>65</v>
      </c>
      <c r="G5" s="12">
        <f>SUBTOTAL(4,G3:G4)</f>
        <v>95</v>
      </c>
      <c r="H5" s="12">
        <f>SUBTOTAL(4,H3:H4)</f>
        <v>91</v>
      </c>
    </row>
    <row r="6" spans="2:8" x14ac:dyDescent="0.3">
      <c r="B6" s="6">
        <f>SUBTOTAL(3,B3:B4)</f>
        <v>2</v>
      </c>
      <c r="C6" s="18" t="s">
        <v>39</v>
      </c>
      <c r="D6" s="2"/>
      <c r="E6" s="2"/>
      <c r="F6" s="12"/>
      <c r="G6" s="12"/>
      <c r="H6" s="12"/>
    </row>
    <row r="7" spans="2:8" x14ac:dyDescent="0.3">
      <c r="B7" s="6" t="s">
        <v>3</v>
      </c>
      <c r="C7" s="2" t="s">
        <v>15</v>
      </c>
      <c r="D7" s="2">
        <v>7032003</v>
      </c>
      <c r="E7" s="2" t="s">
        <v>23</v>
      </c>
      <c r="F7" s="12">
        <v>50</v>
      </c>
      <c r="G7" s="12">
        <v>35</v>
      </c>
      <c r="H7" s="12">
        <v>65</v>
      </c>
    </row>
    <row r="8" spans="2:8" x14ac:dyDescent="0.3">
      <c r="B8" s="6"/>
      <c r="C8" s="18" t="s">
        <v>45</v>
      </c>
      <c r="D8" s="2"/>
      <c r="E8" s="2"/>
      <c r="F8" s="12">
        <f>SUBTOTAL(4,F7:F7)</f>
        <v>50</v>
      </c>
      <c r="G8" s="12">
        <f>SUBTOTAL(4,G7:G7)</f>
        <v>35</v>
      </c>
      <c r="H8" s="12">
        <f>SUBTOTAL(4,H7:H7)</f>
        <v>65</v>
      </c>
    </row>
    <row r="9" spans="2:8" x14ac:dyDescent="0.3">
      <c r="B9" s="6">
        <f>SUBTOTAL(3,B7:B7)</f>
        <v>1</v>
      </c>
      <c r="C9" s="18" t="s">
        <v>40</v>
      </c>
      <c r="D9" s="2"/>
      <c r="E9" s="2"/>
      <c r="F9" s="12"/>
      <c r="G9" s="12"/>
      <c r="H9" s="12"/>
    </row>
    <row r="10" spans="2:8" x14ac:dyDescent="0.3">
      <c r="B10" s="6" t="s">
        <v>1</v>
      </c>
      <c r="C10" s="2" t="s">
        <v>14</v>
      </c>
      <c r="D10" s="2">
        <v>7082001</v>
      </c>
      <c r="E10" s="2" t="s">
        <v>21</v>
      </c>
      <c r="F10" s="12">
        <v>45</v>
      </c>
      <c r="G10" s="12">
        <v>100</v>
      </c>
      <c r="H10" s="12">
        <v>95</v>
      </c>
    </row>
    <row r="11" spans="2:8" x14ac:dyDescent="0.3">
      <c r="B11" s="6" t="s">
        <v>2</v>
      </c>
      <c r="C11" s="2" t="s">
        <v>14</v>
      </c>
      <c r="D11" s="2">
        <v>7082002</v>
      </c>
      <c r="E11" s="2" t="s">
        <v>22</v>
      </c>
      <c r="F11" s="12">
        <v>75</v>
      </c>
      <c r="G11" s="12">
        <v>87</v>
      </c>
      <c r="H11" s="12">
        <v>90</v>
      </c>
    </row>
    <row r="12" spans="2:8" x14ac:dyDescent="0.3">
      <c r="B12" s="6" t="s">
        <v>10</v>
      </c>
      <c r="C12" s="2" t="s">
        <v>14</v>
      </c>
      <c r="D12" s="2">
        <v>7082010</v>
      </c>
      <c r="E12" s="2" t="s">
        <v>29</v>
      </c>
      <c r="F12" s="12">
        <v>80</v>
      </c>
      <c r="G12" s="12">
        <v>65</v>
      </c>
      <c r="H12" s="12">
        <v>97</v>
      </c>
    </row>
    <row r="13" spans="2:8" x14ac:dyDescent="0.3">
      <c r="B13" s="6"/>
      <c r="C13" s="18" t="s">
        <v>46</v>
      </c>
      <c r="D13" s="2"/>
      <c r="E13" s="2"/>
      <c r="F13" s="12">
        <f>SUBTOTAL(4,F10:F12)</f>
        <v>80</v>
      </c>
      <c r="G13" s="12">
        <f>SUBTOTAL(4,G10:G12)</f>
        <v>100</v>
      </c>
      <c r="H13" s="12">
        <f>SUBTOTAL(4,H10:H12)</f>
        <v>97</v>
      </c>
    </row>
    <row r="14" spans="2:8" x14ac:dyDescent="0.3">
      <c r="B14" s="6">
        <f>SUBTOTAL(3,B10:B12)</f>
        <v>3</v>
      </c>
      <c r="C14" s="18" t="s">
        <v>41</v>
      </c>
      <c r="D14" s="2"/>
      <c r="E14" s="2"/>
      <c r="F14" s="12"/>
      <c r="G14" s="12"/>
      <c r="H14" s="12"/>
    </row>
    <row r="15" spans="2:8" x14ac:dyDescent="0.3">
      <c r="B15" s="6" t="s">
        <v>6</v>
      </c>
      <c r="C15" s="2" t="s">
        <v>17</v>
      </c>
      <c r="D15" s="2">
        <v>7054006</v>
      </c>
      <c r="E15" s="2" t="s">
        <v>26</v>
      </c>
      <c r="F15" s="12">
        <v>93</v>
      </c>
      <c r="G15" s="12">
        <v>98</v>
      </c>
      <c r="H15" s="12">
        <v>93</v>
      </c>
    </row>
    <row r="16" spans="2:8" x14ac:dyDescent="0.3">
      <c r="B16" s="6" t="s">
        <v>7</v>
      </c>
      <c r="C16" s="2" t="s">
        <v>17</v>
      </c>
      <c r="D16" s="2">
        <v>7082007</v>
      </c>
      <c r="E16" s="2" t="s">
        <v>27</v>
      </c>
      <c r="F16" s="12">
        <v>60</v>
      </c>
      <c r="G16" s="12">
        <v>81</v>
      </c>
      <c r="H16" s="12">
        <v>91</v>
      </c>
    </row>
    <row r="17" spans="2:8" x14ac:dyDescent="0.3">
      <c r="B17" s="6"/>
      <c r="C17" s="18" t="s">
        <v>47</v>
      </c>
      <c r="D17" s="2"/>
      <c r="E17" s="2"/>
      <c r="F17" s="12">
        <f>SUBTOTAL(4,F15:F16)</f>
        <v>93</v>
      </c>
      <c r="G17" s="12">
        <f>SUBTOTAL(4,G15:G16)</f>
        <v>98</v>
      </c>
      <c r="H17" s="12">
        <f>SUBTOTAL(4,H15:H16)</f>
        <v>93</v>
      </c>
    </row>
    <row r="18" spans="2:8" x14ac:dyDescent="0.3">
      <c r="B18" s="6">
        <f>SUBTOTAL(3,B15:B16)</f>
        <v>2</v>
      </c>
      <c r="C18" s="18" t="s">
        <v>42</v>
      </c>
      <c r="D18" s="2"/>
      <c r="E18" s="2"/>
      <c r="F18" s="12"/>
      <c r="G18" s="12"/>
      <c r="H18" s="12"/>
    </row>
    <row r="19" spans="2:8" x14ac:dyDescent="0.3">
      <c r="B19" s="6" t="s">
        <v>4</v>
      </c>
      <c r="C19" s="2" t="s">
        <v>16</v>
      </c>
      <c r="D19" s="2">
        <v>7082004</v>
      </c>
      <c r="E19" s="2" t="s">
        <v>24</v>
      </c>
      <c r="F19" s="12">
        <v>95</v>
      </c>
      <c r="G19" s="12">
        <v>94</v>
      </c>
      <c r="H19" s="12">
        <v>80</v>
      </c>
    </row>
    <row r="20" spans="2:8" ht="14.25" thickBot="1" x14ac:dyDescent="0.35">
      <c r="B20" s="20" t="s">
        <v>5</v>
      </c>
      <c r="C20" s="21" t="s">
        <v>16</v>
      </c>
      <c r="D20" s="21">
        <v>7082005</v>
      </c>
      <c r="E20" s="21" t="s">
        <v>25</v>
      </c>
      <c r="F20" s="22">
        <v>85</v>
      </c>
      <c r="G20" s="22">
        <v>91</v>
      </c>
      <c r="H20" s="22">
        <v>90</v>
      </c>
    </row>
    <row r="21" spans="2:8" x14ac:dyDescent="0.3">
      <c r="B21" s="16"/>
      <c r="C21" s="19" t="s">
        <v>48</v>
      </c>
      <c r="D21" s="16"/>
      <c r="E21" s="16"/>
      <c r="F21" s="17">
        <f>SUBTOTAL(4,F19:F20)</f>
        <v>95</v>
      </c>
      <c r="G21" s="17">
        <f>SUBTOTAL(4,G19:G20)</f>
        <v>94</v>
      </c>
      <c r="H21" s="17">
        <f>SUBTOTAL(4,H19:H20)</f>
        <v>90</v>
      </c>
    </row>
    <row r="22" spans="2:8" x14ac:dyDescent="0.3">
      <c r="B22" s="16">
        <f>SUBTOTAL(3,B19:B20)</f>
        <v>2</v>
      </c>
      <c r="C22" s="19" t="s">
        <v>43</v>
      </c>
      <c r="D22" s="16"/>
      <c r="E22" s="16"/>
      <c r="F22" s="17"/>
      <c r="G22" s="17"/>
      <c r="H22" s="17"/>
    </row>
    <row r="23" spans="2:8" x14ac:dyDescent="0.3">
      <c r="B23" s="16"/>
      <c r="C23" s="19" t="s">
        <v>49</v>
      </c>
      <c r="D23" s="16"/>
      <c r="E23" s="16"/>
      <c r="F23" s="17">
        <f>SUBTOTAL(4,F3:F20)</f>
        <v>95</v>
      </c>
      <c r="G23" s="17">
        <f>SUBTOTAL(4,G3:G20)</f>
        <v>100</v>
      </c>
      <c r="H23" s="17">
        <f>SUBTOTAL(4,H3:H20)</f>
        <v>97</v>
      </c>
    </row>
    <row r="24" spans="2:8" x14ac:dyDescent="0.3">
      <c r="B24" s="16">
        <f>SUBTOTAL(3,B3:B20)</f>
        <v>10</v>
      </c>
      <c r="C24" s="19" t="s">
        <v>38</v>
      </c>
      <c r="D24" s="16"/>
      <c r="E24" s="16"/>
      <c r="F24" s="17"/>
      <c r="G24" s="17"/>
      <c r="H24" s="17"/>
    </row>
  </sheetData>
  <sortState ref="B3:H12">
    <sortCondition ref="C3:C12" customList="성산고,예일고,서일고,중산중,현대중"/>
  </sortState>
  <phoneticPr fontId="2" type="noConversion"/>
  <conditionalFormatting sqref="H3:H24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{80CC522B-BF2A-4BA4-8D5F-1E83E51FE52A}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CC522B-BF2A-4BA4-8D5F-1E83E51FE52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H3:H24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학교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정광구</dc:creator>
  <cp:lastModifiedBy>정광구</cp:lastModifiedBy>
  <dcterms:created xsi:type="dcterms:W3CDTF">2021-01-27T11:26:33Z</dcterms:created>
  <dcterms:modified xsi:type="dcterms:W3CDTF">2021-01-28T05:32:51Z</dcterms:modified>
</cp:coreProperties>
</file>