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92" yWindow="120" windowWidth="16776" windowHeight="5592"/>
  </bookViews>
  <sheets>
    <sheet name="제1작업" sheetId="1" r:id="rId1"/>
    <sheet name="제2작업" sheetId="2" r:id="rId2"/>
    <sheet name="제3작업" sheetId="3" r:id="rId3"/>
  </sheets>
  <definedNames>
    <definedName name="근무지">제1작업!$H$5:$H$12</definedName>
  </definedNames>
  <calcPr calcId="145621"/>
</workbook>
</file>

<file path=xl/calcChain.xml><?xml version="1.0" encoding="utf-8"?>
<calcChain xmlns="http://schemas.openxmlformats.org/spreadsheetml/2006/main">
  <c r="G14" i="1" l="1"/>
  <c r="J14" i="1"/>
  <c r="E14" i="1"/>
  <c r="E13" i="1"/>
  <c r="J5" i="1"/>
  <c r="J6" i="1"/>
  <c r="J7" i="1"/>
  <c r="J8" i="1"/>
  <c r="J9" i="1"/>
  <c r="J10" i="1"/>
  <c r="J11" i="1"/>
  <c r="J12" i="1"/>
  <c r="I5" i="1"/>
  <c r="I6" i="1"/>
  <c r="I7" i="1"/>
  <c r="I8" i="1"/>
  <c r="I9" i="1"/>
  <c r="I10" i="1"/>
  <c r="I11" i="1"/>
  <c r="I12" i="1"/>
</calcChain>
</file>

<file path=xl/sharedStrings.xml><?xml version="1.0" encoding="utf-8"?>
<sst xmlns="http://schemas.openxmlformats.org/spreadsheetml/2006/main" count="47" uniqueCount="44">
  <si>
    <t>관리번호</t>
    <phoneticPr fontId="2" type="noConversion"/>
  </si>
  <si>
    <t>T01-2</t>
    <phoneticPr fontId="2" type="noConversion"/>
  </si>
  <si>
    <t>C01-3</t>
    <phoneticPr fontId="2" type="noConversion"/>
  </si>
  <si>
    <t>C02-2</t>
    <phoneticPr fontId="2" type="noConversion"/>
  </si>
  <si>
    <t>E01-2</t>
    <phoneticPr fontId="2" type="noConversion"/>
  </si>
  <si>
    <t>T02-3</t>
    <phoneticPr fontId="2" type="noConversion"/>
  </si>
  <si>
    <t>E02-3</t>
    <phoneticPr fontId="2" type="noConversion"/>
  </si>
  <si>
    <t>C03-2</t>
    <phoneticPr fontId="2" type="noConversion"/>
  </si>
  <si>
    <t>T03-2</t>
    <phoneticPr fontId="2" type="noConversion"/>
  </si>
  <si>
    <t>업무구분</t>
    <phoneticPr fontId="2" type="noConversion"/>
  </si>
  <si>
    <t>여행안내</t>
    <phoneticPr fontId="2" type="noConversion"/>
  </si>
  <si>
    <t>IT컨설팅</t>
    <phoneticPr fontId="2" type="noConversion"/>
  </si>
  <si>
    <t>IT컨설팅</t>
    <phoneticPr fontId="2" type="noConversion"/>
  </si>
  <si>
    <t>전기기술</t>
    <phoneticPr fontId="2" type="noConversion"/>
  </si>
  <si>
    <t>여행안내</t>
    <phoneticPr fontId="2" type="noConversion"/>
  </si>
  <si>
    <t>전기기술</t>
    <phoneticPr fontId="2" type="noConversion"/>
  </si>
  <si>
    <t>여행안내</t>
    <phoneticPr fontId="2" type="noConversion"/>
  </si>
  <si>
    <t>이름</t>
    <phoneticPr fontId="2" type="noConversion"/>
  </si>
  <si>
    <t>이우주</t>
  </si>
  <si>
    <t>이우주</t>
    <phoneticPr fontId="2" type="noConversion"/>
  </si>
  <si>
    <t>김나라</t>
    <phoneticPr fontId="2" type="noConversion"/>
  </si>
  <si>
    <t>박진수</t>
    <phoneticPr fontId="2" type="noConversion"/>
  </si>
  <si>
    <t>최주호</t>
    <phoneticPr fontId="2" type="noConversion"/>
  </si>
  <si>
    <t>장영수</t>
    <phoneticPr fontId="2" type="noConversion"/>
  </si>
  <si>
    <t>신미래</t>
    <phoneticPr fontId="2" type="noConversion"/>
  </si>
  <si>
    <t>정미주</t>
    <phoneticPr fontId="2" type="noConversion"/>
  </si>
  <si>
    <t>김호영</t>
    <phoneticPr fontId="2" type="noConversion"/>
  </si>
  <si>
    <t>급여
(시간당)</t>
    <phoneticPr fontId="2" type="noConversion"/>
  </si>
  <si>
    <t>근무시간
(일)</t>
    <phoneticPr fontId="2" type="noConversion"/>
  </si>
  <si>
    <t>계약일</t>
    <phoneticPr fontId="2" type="noConversion"/>
  </si>
  <si>
    <t>근무지</t>
    <phoneticPr fontId="2" type="noConversion"/>
  </si>
  <si>
    <t>경주</t>
    <phoneticPr fontId="2" type="noConversion"/>
  </si>
  <si>
    <t>서울</t>
    <phoneticPr fontId="2" type="noConversion"/>
  </si>
  <si>
    <t>대전</t>
    <phoneticPr fontId="2" type="noConversion"/>
  </si>
  <si>
    <t>광주</t>
    <phoneticPr fontId="2" type="noConversion"/>
  </si>
  <si>
    <t>천안</t>
    <phoneticPr fontId="2" type="noConversion"/>
  </si>
  <si>
    <t>대전</t>
    <phoneticPr fontId="2" type="noConversion"/>
  </si>
  <si>
    <t>서울</t>
    <phoneticPr fontId="2" type="noConversion"/>
  </si>
  <si>
    <t>계약만료일</t>
    <phoneticPr fontId="2" type="noConversion"/>
  </si>
  <si>
    <t>총급여</t>
    <phoneticPr fontId="2" type="noConversion"/>
  </si>
  <si>
    <t>여행안내 급여(시간당) 평균</t>
    <phoneticPr fontId="2" type="noConversion"/>
  </si>
  <si>
    <t>근무지 서울의 평균 근무시간</t>
    <phoneticPr fontId="2" type="noConversion"/>
  </si>
  <si>
    <t>급여가 두 번째로 많은 사람</t>
    <phoneticPr fontId="2" type="noConversion"/>
  </si>
  <si>
    <t>근무지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</si>
</sst>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General&quot;H&quot;"/>
    <numFmt numFmtId="177" formatCode="_-* #,##0.0_-;\-* #,##0.0_-;_-* &quot;-&quot;?_-;_-@_-"/>
    <numFmt numFmtId="181" formatCode="0.0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auto="1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9" xfId="0" applyNumberFormat="1" applyFont="1" applyBorder="1" applyAlignment="1">
      <alignment horizontal="right" vertical="center"/>
    </xf>
    <xf numFmtId="177" fontId="3" fillId="0" borderId="12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177" fontId="3" fillId="0" borderId="10" xfId="0" applyNumberFormat="1" applyFont="1" applyBorder="1" applyAlignment="1">
      <alignment horizontal="center" vertical="center"/>
    </xf>
    <xf numFmtId="41" fontId="3" fillId="0" borderId="4" xfId="1" applyFont="1" applyBorder="1" applyAlignment="1">
      <alignment horizontal="right" vertical="center"/>
    </xf>
    <xf numFmtId="181" fontId="3" fillId="0" borderId="9" xfId="0" applyNumberFormat="1" applyFont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84083</xdr:rowOff>
    </xdr:from>
    <xdr:to>
      <xdr:col>6</xdr:col>
      <xdr:colOff>672662</xdr:colOff>
      <xdr:row>2</xdr:row>
      <xdr:rowOff>126124</xdr:rowOff>
    </xdr:to>
    <xdr:sp macro="" textlink="">
      <xdr:nvSpPr>
        <xdr:cNvPr id="2" name="모서리가 둥근 직사각형 1"/>
        <xdr:cNvSpPr/>
      </xdr:nvSpPr>
      <xdr:spPr>
        <a:xfrm>
          <a:off x="131379" y="84083"/>
          <a:ext cx="4035973" cy="409903"/>
        </a:xfrm>
        <a:prstGeom prst="roundRect">
          <a:avLst/>
        </a:prstGeom>
        <a:solidFill>
          <a:srgbClr val="FFFF00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000" b="1">
              <a:solidFill>
                <a:schemeClr val="tx1"/>
              </a:solidFill>
              <a:latin typeface="굴림" pitchFamily="50" charset="-127"/>
              <a:ea typeface="굴림" pitchFamily="50" charset="-127"/>
            </a:rPr>
            <a:t>전문인력 파견업무 관리현황</a:t>
          </a:r>
        </a:p>
      </xdr:txBody>
    </xdr:sp>
    <xdr:clientData/>
  </xdr:twoCellAnchor>
  <xdr:twoCellAnchor editAs="oneCell">
    <xdr:from>
      <xdr:col>7</xdr:col>
      <xdr:colOff>15767</xdr:colOff>
      <xdr:row>0</xdr:row>
      <xdr:rowOff>15765</xdr:rowOff>
    </xdr:from>
    <xdr:to>
      <xdr:col>9</xdr:col>
      <xdr:colOff>1171904</xdr:colOff>
      <xdr:row>2</xdr:row>
      <xdr:rowOff>173420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0319" y="15765"/>
          <a:ext cx="3037488" cy="525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4"/>
  <sheetViews>
    <sheetView tabSelected="1" zoomScale="145" zoomScaleNormal="145" workbookViewId="0">
      <selection activeCell="E13" sqref="E13:E14"/>
    </sheetView>
  </sheetViews>
  <sheetFormatPr defaultRowHeight="14.4" x14ac:dyDescent="0.4"/>
  <cols>
    <col min="1" max="1" width="1.69921875" style="1" customWidth="1"/>
    <col min="2" max="4" width="8.796875" style="1"/>
    <col min="5" max="5" width="10.5" style="1" customWidth="1"/>
    <col min="6" max="6" width="8.796875" style="1"/>
    <col min="7" max="7" width="13.19921875" style="1" customWidth="1"/>
    <col min="8" max="8" width="11.19921875" style="1" customWidth="1"/>
    <col min="9" max="9" width="13.5" style="1" customWidth="1"/>
    <col min="10" max="10" width="15.59765625" style="1" customWidth="1"/>
    <col min="11" max="16384" width="8.796875" style="1"/>
  </cols>
  <sheetData>
    <row r="3" spans="2:10" ht="15" thickBot="1" x14ac:dyDescent="0.45"/>
    <row r="4" spans="2:10" ht="29.4" thickBot="1" x14ac:dyDescent="0.45">
      <c r="B4" s="18" t="s">
        <v>0</v>
      </c>
      <c r="C4" s="19" t="s">
        <v>9</v>
      </c>
      <c r="D4" s="19" t="s">
        <v>17</v>
      </c>
      <c r="E4" s="20" t="s">
        <v>27</v>
      </c>
      <c r="F4" s="20" t="s">
        <v>28</v>
      </c>
      <c r="G4" s="19" t="s">
        <v>29</v>
      </c>
      <c r="H4" s="19" t="s">
        <v>30</v>
      </c>
      <c r="I4" s="19" t="s">
        <v>38</v>
      </c>
      <c r="J4" s="21" t="s">
        <v>39</v>
      </c>
    </row>
    <row r="5" spans="2:10" x14ac:dyDescent="0.4">
      <c r="B5" s="10" t="s">
        <v>1</v>
      </c>
      <c r="C5" s="4" t="s">
        <v>10</v>
      </c>
      <c r="D5" s="4" t="s">
        <v>19</v>
      </c>
      <c r="E5" s="24">
        <v>55000</v>
      </c>
      <c r="F5" s="27">
        <v>5</v>
      </c>
      <c r="G5" s="11">
        <v>41840</v>
      </c>
      <c r="H5" s="4" t="s">
        <v>31</v>
      </c>
      <c r="I5" s="11">
        <f t="shared" ref="I5:I12" si="0">G5+RIGHT(B5,1)*30*12</f>
        <v>42560</v>
      </c>
      <c r="J5" s="30">
        <f t="shared" ref="J5:J12" si="1">E5*F5*20*IF(H5="서울",1,1.1)</f>
        <v>6050000.0000000009</v>
      </c>
    </row>
    <row r="6" spans="2:10" x14ac:dyDescent="0.4">
      <c r="B6" s="5" t="s">
        <v>2</v>
      </c>
      <c r="C6" s="2" t="s">
        <v>11</v>
      </c>
      <c r="D6" s="2" t="s">
        <v>20</v>
      </c>
      <c r="E6" s="25">
        <v>72000</v>
      </c>
      <c r="F6" s="28">
        <v>6</v>
      </c>
      <c r="G6" s="3">
        <v>41628</v>
      </c>
      <c r="H6" s="2" t="s">
        <v>32</v>
      </c>
      <c r="I6" s="3">
        <f t="shared" si="0"/>
        <v>42708</v>
      </c>
      <c r="J6" s="31">
        <f t="shared" si="1"/>
        <v>8640000</v>
      </c>
    </row>
    <row r="7" spans="2:10" x14ac:dyDescent="0.4">
      <c r="B7" s="5" t="s">
        <v>3</v>
      </c>
      <c r="C7" s="2" t="s">
        <v>12</v>
      </c>
      <c r="D7" s="2" t="s">
        <v>21</v>
      </c>
      <c r="E7" s="25">
        <v>80000</v>
      </c>
      <c r="F7" s="28">
        <v>5</v>
      </c>
      <c r="G7" s="3">
        <v>42083</v>
      </c>
      <c r="H7" s="2" t="s">
        <v>33</v>
      </c>
      <c r="I7" s="3">
        <f t="shared" si="0"/>
        <v>42803</v>
      </c>
      <c r="J7" s="31">
        <f t="shared" si="1"/>
        <v>8800000</v>
      </c>
    </row>
    <row r="8" spans="2:10" x14ac:dyDescent="0.4">
      <c r="B8" s="5" t="s">
        <v>4</v>
      </c>
      <c r="C8" s="2" t="s">
        <v>13</v>
      </c>
      <c r="D8" s="2" t="s">
        <v>22</v>
      </c>
      <c r="E8" s="25">
        <v>65000</v>
      </c>
      <c r="F8" s="28">
        <v>5</v>
      </c>
      <c r="G8" s="3">
        <v>41779</v>
      </c>
      <c r="H8" s="2" t="s">
        <v>32</v>
      </c>
      <c r="I8" s="3">
        <f t="shared" si="0"/>
        <v>42499</v>
      </c>
      <c r="J8" s="31">
        <f t="shared" si="1"/>
        <v>6500000</v>
      </c>
    </row>
    <row r="9" spans="2:10" x14ac:dyDescent="0.4">
      <c r="B9" s="5" t="s">
        <v>5</v>
      </c>
      <c r="C9" s="2" t="s">
        <v>14</v>
      </c>
      <c r="D9" s="2" t="s">
        <v>23</v>
      </c>
      <c r="E9" s="25">
        <v>54000</v>
      </c>
      <c r="F9" s="28">
        <v>7</v>
      </c>
      <c r="G9" s="3">
        <v>41902</v>
      </c>
      <c r="H9" s="2" t="s">
        <v>34</v>
      </c>
      <c r="I9" s="3">
        <f t="shared" si="0"/>
        <v>42982</v>
      </c>
      <c r="J9" s="31">
        <f t="shared" si="1"/>
        <v>8316000.0000000009</v>
      </c>
    </row>
    <row r="10" spans="2:10" x14ac:dyDescent="0.4">
      <c r="B10" s="5" t="s">
        <v>6</v>
      </c>
      <c r="C10" s="2" t="s">
        <v>15</v>
      </c>
      <c r="D10" s="2" t="s">
        <v>24</v>
      </c>
      <c r="E10" s="25">
        <v>58000</v>
      </c>
      <c r="F10" s="28">
        <v>6</v>
      </c>
      <c r="G10" s="3">
        <v>41963</v>
      </c>
      <c r="H10" s="2" t="s">
        <v>35</v>
      </c>
      <c r="I10" s="3">
        <f t="shared" si="0"/>
        <v>43043</v>
      </c>
      <c r="J10" s="31">
        <f t="shared" si="1"/>
        <v>7656000.0000000009</v>
      </c>
    </row>
    <row r="11" spans="2:10" x14ac:dyDescent="0.4">
      <c r="B11" s="5" t="s">
        <v>7</v>
      </c>
      <c r="C11" s="2" t="s">
        <v>12</v>
      </c>
      <c r="D11" s="2" t="s">
        <v>25</v>
      </c>
      <c r="E11" s="25">
        <v>63000</v>
      </c>
      <c r="F11" s="28">
        <v>4</v>
      </c>
      <c r="G11" s="3">
        <v>41598</v>
      </c>
      <c r="H11" s="2" t="s">
        <v>36</v>
      </c>
      <c r="I11" s="3">
        <f t="shared" si="0"/>
        <v>42318</v>
      </c>
      <c r="J11" s="31">
        <f t="shared" si="1"/>
        <v>5544000</v>
      </c>
    </row>
    <row r="12" spans="2:10" ht="15" thickBot="1" x14ac:dyDescent="0.45">
      <c r="B12" s="6" t="s">
        <v>8</v>
      </c>
      <c r="C12" s="7" t="s">
        <v>16</v>
      </c>
      <c r="D12" s="7" t="s">
        <v>26</v>
      </c>
      <c r="E12" s="26">
        <v>55000</v>
      </c>
      <c r="F12" s="29">
        <v>5</v>
      </c>
      <c r="G12" s="8">
        <v>41690</v>
      </c>
      <c r="H12" s="7" t="s">
        <v>37</v>
      </c>
      <c r="I12" s="8">
        <f t="shared" si="0"/>
        <v>42410</v>
      </c>
      <c r="J12" s="32">
        <f t="shared" si="1"/>
        <v>5500000</v>
      </c>
    </row>
    <row r="13" spans="2:10" x14ac:dyDescent="0.4">
      <c r="B13" s="12" t="s">
        <v>40</v>
      </c>
      <c r="C13" s="13"/>
      <c r="D13" s="13"/>
      <c r="E13" s="33">
        <f>ROUND(DAVERAGE(B4:J12,E4,C4:C5),-2)</f>
        <v>54700</v>
      </c>
      <c r="F13" s="14"/>
      <c r="G13" s="13" t="s">
        <v>42</v>
      </c>
      <c r="H13" s="13"/>
      <c r="I13" s="22" t="s">
        <v>17</v>
      </c>
      <c r="J13" s="23" t="s">
        <v>43</v>
      </c>
    </row>
    <row r="14" spans="2:10" ht="15" thickBot="1" x14ac:dyDescent="0.45">
      <c r="B14" s="15" t="s">
        <v>41</v>
      </c>
      <c r="C14" s="16"/>
      <c r="D14" s="16"/>
      <c r="E14" s="34">
        <f>SUMIF(근무지,"서울",F5:F12)/COUNTIF(근무지,"서울")</f>
        <v>5.333333333333333</v>
      </c>
      <c r="F14" s="17"/>
      <c r="G14" s="16" t="str">
        <f>INDEX(B5:J12,MATCH(LARGE(E5:E12,2),E5:E12,0),3)</f>
        <v>김나라</v>
      </c>
      <c r="H14" s="16"/>
      <c r="I14" s="7" t="s">
        <v>18</v>
      </c>
      <c r="J14" s="9" t="str">
        <f>VLOOKUP(I14,D4:H12,5,0)</f>
        <v>경주</v>
      </c>
    </row>
  </sheetData>
  <mergeCells count="5">
    <mergeCell ref="G14:H14"/>
    <mergeCell ref="G13:H13"/>
    <mergeCell ref="F13:F14"/>
    <mergeCell ref="B14:D14"/>
    <mergeCell ref="B13:D13"/>
  </mergeCells>
  <phoneticPr fontId="2" type="noConversion"/>
  <conditionalFormatting sqref="E5:E12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{C6770176-F77A-44F2-B58E-D67E72965DB9}</x14:id>
        </ext>
      </extLst>
    </cfRule>
  </conditionalFormatting>
  <dataValidations count="1">
    <dataValidation type="list" allowBlank="1" showInputMessage="1" showErrorMessage="1" sqref="I14">
      <formula1>$D$5:$D$12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6770176-F77A-44F2-B58E-D67E72965DB9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E5:E12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6" sqref="D26"/>
    </sheetView>
  </sheetViews>
  <sheetFormatPr defaultRowHeight="17.399999999999999" x14ac:dyDescent="0.4"/>
  <cols>
    <col min="1" max="1" width="1.69921875" customWidth="1"/>
  </cols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1048576"/>
    </sheetView>
  </sheetViews>
  <sheetFormatPr defaultRowHeight="17.399999999999999" x14ac:dyDescent="0.4"/>
  <cols>
    <col min="1" max="1" width="1.69921875" customWidth="1"/>
  </cols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제1작업</vt:lpstr>
      <vt:lpstr>제2작업</vt:lpstr>
      <vt:lpstr>제3작업</vt:lpstr>
      <vt:lpstr>근무지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김세정's</dc:creator>
  <cp:lastModifiedBy>김세정's</cp:lastModifiedBy>
  <dcterms:created xsi:type="dcterms:W3CDTF">2020-07-19T09:51:12Z</dcterms:created>
  <dcterms:modified xsi:type="dcterms:W3CDTF">2020-07-19T11:32:59Z</dcterms:modified>
</cp:coreProperties>
</file>