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020" activeTab="3"/>
  </bookViews>
  <sheets>
    <sheet name="제1작업" sheetId="3" r:id="rId1"/>
    <sheet name="제2작업" sheetId="7" r:id="rId2"/>
    <sheet name="제3작업" sheetId="8" r:id="rId3"/>
    <sheet name="제4작업" sheetId="9" r:id="rId4"/>
  </sheets>
  <definedNames>
    <definedName name="_xlnm._FilterDatabase" localSheetId="1" hidden="1">제2작업!$B$2:$H$10</definedName>
    <definedName name="_xlnm.Criteria" localSheetId="1">제2작업!$B$13:$C$14</definedName>
    <definedName name="_xlnm.Extract" localSheetId="1">제2작업!$B$17:$H$17</definedName>
    <definedName name="화소수">제1작업!$E$5:$E$12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8" l="1"/>
  <c r="G11" i="8"/>
  <c r="G7" i="8"/>
  <c r="G17" i="8" s="1"/>
  <c r="D16" i="8"/>
  <c r="D12" i="8"/>
  <c r="D8" i="8"/>
  <c r="D18" i="8" s="1"/>
  <c r="B14" i="7"/>
  <c r="G14" i="3" l="1"/>
  <c r="E14" i="3" l="1"/>
  <c r="J6" i="3" l="1"/>
  <c r="J7" i="3"/>
  <c r="J8" i="3"/>
  <c r="J9" i="3"/>
  <c r="J10" i="3"/>
  <c r="J11" i="3"/>
  <c r="J12" i="3"/>
  <c r="I6" i="3"/>
  <c r="I7" i="3"/>
  <c r="I8" i="3"/>
  <c r="I9" i="3"/>
  <c r="I10" i="3"/>
  <c r="I11" i="3"/>
  <c r="I12" i="3"/>
  <c r="J5" i="3"/>
  <c r="I5" i="3" l="1"/>
  <c r="E13" i="3" l="1"/>
</calcChain>
</file>

<file path=xl/sharedStrings.xml><?xml version="1.0" encoding="utf-8"?>
<sst xmlns="http://schemas.openxmlformats.org/spreadsheetml/2006/main" count="125" uniqueCount="47">
  <si>
    <t>모델명</t>
    <phoneticPr fontId="2" type="noConversion"/>
  </si>
  <si>
    <t>H200-B</t>
  </si>
  <si>
    <t>H200-B</t>
    <phoneticPr fontId="2" type="noConversion"/>
  </si>
  <si>
    <t>M500-A</t>
    <phoneticPr fontId="2" type="noConversion"/>
  </si>
  <si>
    <t>P300-B</t>
    <phoneticPr fontId="2" type="noConversion"/>
  </si>
  <si>
    <t>P500-A</t>
    <phoneticPr fontId="2" type="noConversion"/>
  </si>
  <si>
    <t>F100-B</t>
    <phoneticPr fontId="2" type="noConversion"/>
  </si>
  <si>
    <t>F200-B</t>
    <phoneticPr fontId="2" type="noConversion"/>
  </si>
  <si>
    <t>H400-A</t>
    <phoneticPr fontId="2" type="noConversion"/>
  </si>
  <si>
    <t>M300-B</t>
    <phoneticPr fontId="2" type="noConversion"/>
  </si>
  <si>
    <t>제조자</t>
    <phoneticPr fontId="2" type="noConversion"/>
  </si>
  <si>
    <t>한국콜</t>
    <phoneticPr fontId="2" type="noConversion"/>
  </si>
  <si>
    <t>모토사</t>
    <phoneticPr fontId="2" type="noConversion"/>
  </si>
  <si>
    <t>아이플</t>
    <phoneticPr fontId="2" type="noConversion"/>
  </si>
  <si>
    <t>현대</t>
    <phoneticPr fontId="2" type="noConversion"/>
  </si>
  <si>
    <t>미래텔</t>
    <phoneticPr fontId="2" type="noConversion"/>
  </si>
  <si>
    <t>엘지니</t>
    <phoneticPr fontId="2" type="noConversion"/>
  </si>
  <si>
    <t>일본통신</t>
    <phoneticPr fontId="2" type="noConversion"/>
  </si>
  <si>
    <t>도코모</t>
    <phoneticPr fontId="2" type="noConversion"/>
  </si>
  <si>
    <t>원모바일</t>
    <phoneticPr fontId="2" type="noConversion"/>
  </si>
  <si>
    <t>안드로</t>
    <phoneticPr fontId="2" type="noConversion"/>
  </si>
  <si>
    <t>폰OS</t>
    <phoneticPr fontId="2" type="noConversion"/>
  </si>
  <si>
    <t>안드로</t>
    <phoneticPr fontId="2" type="noConversion"/>
  </si>
  <si>
    <t>운영체제</t>
    <phoneticPr fontId="2" type="noConversion"/>
  </si>
  <si>
    <t>카메라
(화소수)</t>
    <phoneticPr fontId="2" type="noConversion"/>
  </si>
  <si>
    <t>가격
(원)</t>
    <phoneticPr fontId="2" type="noConversion"/>
  </si>
  <si>
    <t>수량</t>
    <phoneticPr fontId="2" type="noConversion"/>
  </si>
  <si>
    <t>할부금
(24개월)</t>
    <phoneticPr fontId="2" type="noConversion"/>
  </si>
  <si>
    <t>VIP할인액</t>
    <phoneticPr fontId="2" type="noConversion"/>
  </si>
  <si>
    <t>최저가 스마트폰 제조자</t>
    <phoneticPr fontId="2" type="noConversion"/>
  </si>
  <si>
    <t>모델명</t>
    <phoneticPr fontId="2" type="noConversion"/>
  </si>
  <si>
    <t>총판매금액</t>
    <phoneticPr fontId="2" type="noConversion"/>
  </si>
  <si>
    <t>카메라 화소수 평균</t>
    <phoneticPr fontId="2" type="noConversion"/>
  </si>
  <si>
    <t>안드로 운영체제 모델 평균가격</t>
    <phoneticPr fontId="2" type="noConversion"/>
  </si>
  <si>
    <t>할인적용</t>
    <phoneticPr fontId="2" type="noConversion"/>
  </si>
  <si>
    <t>액정크기
(인치)</t>
    <phoneticPr fontId="2" type="noConversion"/>
  </si>
  <si>
    <t>액정크기(인치)</t>
    <phoneticPr fontId="2" type="noConversion"/>
  </si>
  <si>
    <t>&lt;=3.2</t>
    <phoneticPr fontId="2" type="noConversion"/>
  </si>
  <si>
    <t>안드로 개수</t>
  </si>
  <si>
    <t>원모바일 개수</t>
  </si>
  <si>
    <t>폰OS 개수</t>
  </si>
  <si>
    <t>전체 개수</t>
  </si>
  <si>
    <t>안드로 평균</t>
  </si>
  <si>
    <t>원모바일 평균</t>
  </si>
  <si>
    <t>폰OS 평균</t>
  </si>
  <si>
    <t>전체 평균</t>
  </si>
  <si>
    <t>액정크기(인치)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</si>
</sst>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0_);[Red]\(0\)"/>
    <numFmt numFmtId="177" formatCode="0&quot;만&quot;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3" fillId="0" borderId="1" xfId="1" applyFont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right" vertical="center"/>
    </xf>
    <xf numFmtId="42" fontId="3" fillId="0" borderId="1" xfId="0" applyNumberFormat="1" applyFont="1" applyBorder="1" applyAlignment="1">
      <alignment horizontal="right" vertical="center"/>
    </xf>
    <xf numFmtId="6" fontId="3" fillId="0" borderId="1" xfId="0" applyNumberFormat="1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77" fontId="3" fillId="0" borderId="7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horizontal="right" vertical="center"/>
    </xf>
    <xf numFmtId="41" fontId="3" fillId="0" borderId="7" xfId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17">
    <dxf>
      <font>
        <color rgb="FF0070C0"/>
      </font>
    </dxf>
    <dxf>
      <font>
        <color rgb="FF0070C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6" formatCode="0_);[Red]\(0\)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numFmt numFmtId="177" formatCode="0&quot;만&quot;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굴림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70C0"/>
      </font>
    </dxf>
    <dxf>
      <font>
        <color rgb="FF0070C0"/>
      </font>
    </dxf>
    <dxf>
      <font>
        <color rgb="FF0070C0"/>
      </font>
    </dxf>
    <dxf>
      <font>
        <color rgb="FF0070C0"/>
      </font>
    </dxf>
  </dxfs>
  <tableStyles count="0" defaultTableStyle="TableStyleMedium2" defaultPivotStyle="PivotStyleLight16"/>
  <colors>
    <mruColors>
      <color rgb="FF990033"/>
      <color rgb="FF0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title>
      <c:tx>
        <c:rich>
          <a:bodyPr/>
          <a:lstStyle/>
          <a:p>
            <a:pPr>
              <a:defRPr>
                <a:solidFill>
                  <a:schemeClr val="tx1"/>
                </a:solidFill>
              </a:defRPr>
            </a:pPr>
            <a:r>
              <a:rPr lang="ko-KR" altLang="en-US" sz="2000">
                <a:solidFill>
                  <a:schemeClr val="tx1"/>
                </a:solidFill>
              </a:rPr>
              <a:t>안드로</a:t>
            </a:r>
            <a:r>
              <a:rPr lang="en-US" altLang="ko-KR" sz="2000">
                <a:solidFill>
                  <a:schemeClr val="tx1"/>
                </a:solidFill>
              </a:rPr>
              <a:t>/</a:t>
            </a:r>
            <a:r>
              <a:rPr lang="ko-KR" altLang="en-US" sz="2000">
                <a:solidFill>
                  <a:schemeClr val="tx1"/>
                </a:solidFill>
              </a:rPr>
              <a:t>원모바일 가격비교</a:t>
            </a:r>
            <a:endParaRPr lang="en-US" altLang="ko-KR" sz="2000">
              <a:solidFill>
                <a:schemeClr val="tx1"/>
              </a:solidFill>
            </a:endParaRPr>
          </a:p>
        </c:rich>
      </c:tx>
      <c:layout/>
      <c:overlay val="0"/>
      <c:spPr>
        <a:solidFill>
          <a:srgbClr val="FF0000"/>
        </a:solidFill>
      </c:spPr>
    </c:title>
    <c:autoTitleDeleted val="0"/>
    <c:plotArea>
      <c:layout>
        <c:manualLayout>
          <c:layoutTarget val="inner"/>
          <c:xMode val="edge"/>
          <c:yMode val="edge"/>
          <c:x val="0.26465517553668078"/>
          <c:y val="0.24809175963589236"/>
          <c:w val="0.44001872858167523"/>
          <c:h val="0.69531885419235673"/>
        </c:manualLayout>
      </c:layout>
      <c:pieChart>
        <c:varyColors val="1"/>
        <c:ser>
          <c:idx val="0"/>
          <c:order val="0"/>
          <c:tx>
            <c:strRef>
              <c:f>제1작업!$G$4</c:f>
              <c:strCache>
                <c:ptCount val="1"/>
                <c:pt idx="0">
                  <c:v>가격
(원)</c:v>
                </c:pt>
              </c:strCache>
            </c:strRef>
          </c:tx>
          <c:explosion val="25"/>
          <c:dLbls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0"/>
          </c:dLbls>
          <c:cat>
            <c:multiLvlStrRef>
              <c:f>(제1작업!$C$5:$D$6,제1작업!$C$9:$D$12)</c:f>
              <c:multiLvlStrCache>
                <c:ptCount val="6"/>
                <c:lvl>
                  <c:pt idx="0">
                    <c:v>안드로</c:v>
                  </c:pt>
                  <c:pt idx="1">
                    <c:v>안드로</c:v>
                  </c:pt>
                  <c:pt idx="2">
                    <c:v>원모바일</c:v>
                  </c:pt>
                  <c:pt idx="3">
                    <c:v>안드로</c:v>
                  </c:pt>
                  <c:pt idx="4">
                    <c:v>원모바일</c:v>
                  </c:pt>
                  <c:pt idx="5">
                    <c:v>안드로</c:v>
                  </c:pt>
                </c:lvl>
                <c:lvl>
                  <c:pt idx="0">
                    <c:v>한국콜</c:v>
                  </c:pt>
                  <c:pt idx="1">
                    <c:v>모토사</c:v>
                  </c:pt>
                  <c:pt idx="2">
                    <c:v>미래텔</c:v>
                  </c:pt>
                  <c:pt idx="3">
                    <c:v>엘지니</c:v>
                  </c:pt>
                  <c:pt idx="4">
                    <c:v>일본통신</c:v>
                  </c:pt>
                  <c:pt idx="5">
                    <c:v>도코모</c:v>
                  </c:pt>
                </c:lvl>
              </c:multiLvlStrCache>
            </c:multiLvlStrRef>
          </c:cat>
          <c:val>
            <c:numRef>
              <c:f>(제1작업!$G$5:$G$6,제1작업!$G$9:$G$12)</c:f>
              <c:numCache>
                <c:formatCode>_(* #,##0_);_(* \(#,##0\);_(* "-"_);_(@_)</c:formatCode>
                <c:ptCount val="6"/>
                <c:pt idx="0">
                  <c:v>622300</c:v>
                </c:pt>
                <c:pt idx="1">
                  <c:v>805500</c:v>
                </c:pt>
                <c:pt idx="2">
                  <c:v>578600</c:v>
                </c:pt>
                <c:pt idx="3">
                  <c:v>668800</c:v>
                </c:pt>
                <c:pt idx="4">
                  <c:v>607700</c:v>
                </c:pt>
                <c:pt idx="5">
                  <c:v>599700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180"/>
      </c:pieChart>
      <c:spPr>
        <a:noFill/>
      </c:spPr>
    </c:plotArea>
    <c:legend>
      <c:legendPos val="r"/>
      <c:layout>
        <c:manualLayout>
          <c:xMode val="edge"/>
          <c:yMode val="edge"/>
          <c:x val="0.7760842521378376"/>
          <c:y val="0.32236663996677245"/>
          <c:w val="0.21440495579665927"/>
          <c:h val="0.45286746733745931"/>
        </c:manualLayout>
      </c:layout>
      <c:overlay val="0"/>
    </c:legend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txPr>
    <a:bodyPr/>
    <a:lstStyle/>
    <a:p>
      <a:pPr>
        <a:defRPr sz="1400">
          <a:latin typeface="굴림" pitchFamily="50" charset="-127"/>
          <a:ea typeface="굴림" pitchFamily="50" charset="-127"/>
        </a:defRPr>
      </a:pPr>
      <a:endParaRPr lang="ko-KR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95249</xdr:colOff>
      <xdr:row>0</xdr:row>
      <xdr:rowOff>104775</xdr:rowOff>
    </xdr:from>
    <xdr:to>
      <xdr:col>7</xdr:col>
      <xdr:colOff>219075</xdr:colOff>
      <xdr:row>1</xdr:row>
      <xdr:rowOff>285750</xdr:rowOff>
    </xdr:to>
    <xdr:sp macro="" textlink="">
      <xdr:nvSpPr>
        <xdr:cNvPr id="2" name="모서리가 둥근 직사각형 1"/>
        <xdr:cNvSpPr/>
      </xdr:nvSpPr>
      <xdr:spPr>
        <a:xfrm>
          <a:off x="219074" y="104775"/>
          <a:ext cx="4762501" cy="533400"/>
        </a:xfrm>
        <a:prstGeom prst="roundRect">
          <a:avLst/>
        </a:prstGeom>
        <a:solidFill>
          <a:srgbClr val="92D05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스마트폰 예약</a:t>
          </a:r>
          <a:r>
            <a:rPr lang="en-US" altLang="ko-KR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, </a:t>
          </a:r>
          <a:r>
            <a:rPr lang="ko-KR" altLang="en-US" sz="1800" b="1">
              <a:solidFill>
                <a:schemeClr val="bg1"/>
              </a:solidFill>
              <a:latin typeface="굴림" panose="020B0600000101010101" pitchFamily="50" charset="-127"/>
              <a:ea typeface="굴림" panose="020B0600000101010101" pitchFamily="50" charset="-127"/>
            </a:rPr>
            <a:t>판매현황</a:t>
          </a:r>
        </a:p>
      </xdr:txBody>
    </xdr:sp>
    <xdr:clientData/>
  </xdr:twoCellAnchor>
  <xdr:twoCellAnchor editAs="oneCell">
    <xdr:from>
      <xdr:col>7</xdr:col>
      <xdr:colOff>285750</xdr:colOff>
      <xdr:row>0</xdr:row>
      <xdr:rowOff>82550</xdr:rowOff>
    </xdr:from>
    <xdr:to>
      <xdr:col>10</xdr:col>
      <xdr:colOff>12700</xdr:colOff>
      <xdr:row>2</xdr:row>
      <xdr:rowOff>170594</xdr:rowOff>
    </xdr:to>
    <xdr:pic>
      <xdr:nvPicPr>
        <xdr:cNvPr id="4" name="그림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6500" y="82550"/>
          <a:ext cx="2203450" cy="767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694" cy="6067778"/>
    <xdr:graphicFrame macro="">
      <xdr:nvGraphicFramePr>
        <xdr:cNvPr id="2" name="차트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0.10267</cdr:x>
      <cdr:y>0.45182</cdr:y>
    </cdr:from>
    <cdr:to>
      <cdr:x>0.22474</cdr:x>
      <cdr:y>0.57548</cdr:y>
    </cdr:to>
    <cdr:sp macro="" textlink="">
      <cdr:nvSpPr>
        <cdr:cNvPr id="2" name="모서리가 둥근 사각형 설명선 1"/>
        <cdr:cNvSpPr/>
      </cdr:nvSpPr>
      <cdr:spPr>
        <a:xfrm xmlns:a="http://schemas.openxmlformats.org/drawingml/2006/main">
          <a:off x="822582" y="2586861"/>
          <a:ext cx="978046" cy="707988"/>
        </a:xfrm>
        <a:prstGeom xmlns:a="http://schemas.openxmlformats.org/drawingml/2006/main" prst="wedgeRoundRectCallout">
          <a:avLst>
            <a:gd name="adj1" fmla="val 108995"/>
            <a:gd name="adj2" fmla="val -6793"/>
            <a:gd name="adj3" fmla="val 16667"/>
          </a:avLst>
        </a:prstGeom>
        <a:solidFill xmlns:a="http://schemas.openxmlformats.org/drawingml/2006/main">
          <a:schemeClr val="bg1"/>
        </a:solidFill>
        <a:ln xmlns:a="http://schemas.openxmlformats.org/drawingml/2006/main" w="28575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 sz="1400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최고</a:t>
          </a:r>
          <a:endParaRPr lang="en-US" altLang="ko-KR" sz="1400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  <a:p xmlns:a="http://schemas.openxmlformats.org/drawingml/2006/main">
          <a:pPr algn="ctr"/>
          <a:r>
            <a:rPr lang="ko-KR" altLang="en-US" sz="1400">
              <a:solidFill>
                <a:schemeClr val="tx1"/>
              </a:solidFill>
              <a:latin typeface="굴림" pitchFamily="50" charset="-127"/>
              <a:ea typeface="굴림" pitchFamily="50" charset="-127"/>
            </a:rPr>
            <a:t>가격</a:t>
          </a:r>
          <a:endParaRPr lang="ko-KR" sz="1400">
            <a:solidFill>
              <a:schemeClr val="tx1"/>
            </a:solidFill>
            <a:latin typeface="굴림" pitchFamily="50" charset="-127"/>
            <a:ea typeface="굴림" pitchFamily="50" charset="-127"/>
          </a:endParaRPr>
        </a:p>
      </cdr:txBody>
    </cdr:sp>
  </cdr:relSizeAnchor>
</c:userShapes>
</file>

<file path=xl/tables/table1.xml><?xml version="1.0" encoding="utf-8"?>
<table xmlns="http://schemas.openxmlformats.org/spreadsheetml/2006/main" id="2" name="표2" displayName="표2" ref="B17:H19" totalsRowShown="0" headerRowDxfId="12" headerRowBorderDxfId="11" tableBorderDxfId="10" totalsRowBorderDxfId="9">
  <autoFilter ref="B17:H19"/>
  <tableColumns count="7">
    <tableColumn id="1" name="모델명" dataDxfId="8"/>
    <tableColumn id="2" name="제조자" dataDxfId="7"/>
    <tableColumn id="3" name="운영체제" dataDxfId="6"/>
    <tableColumn id="4" name="카메라_x000a_(화소수)" dataDxfId="5"/>
    <tableColumn id="5" name="액정크기(인치)" dataDxfId="4"/>
    <tableColumn id="6" name="가격_x000a_(원)" dataDxfId="3" dataCellStyle="쉼표 [0]"/>
    <tableColumn id="7" name="수량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opLeftCell="A7" zoomScale="87" zoomScaleNormal="87" workbookViewId="0">
      <selection activeCell="G9" activeCellId="3" sqref="C4:D6 C9:D12 G4:G6 G9:G12"/>
    </sheetView>
  </sheetViews>
  <sheetFormatPr defaultRowHeight="17" x14ac:dyDescent="0.45"/>
  <cols>
    <col min="1" max="1" width="1.58203125" customWidth="1"/>
    <col min="2" max="2" width="9.25" customWidth="1"/>
    <col min="3" max="3" width="10.75" customWidth="1"/>
    <col min="4" max="4" width="9.75" customWidth="1"/>
    <col min="6" max="6" width="9.83203125" customWidth="1"/>
    <col min="7" max="7" width="12.25" customWidth="1"/>
    <col min="9" max="9" width="10.5" customWidth="1"/>
    <col min="10" max="10" width="13.33203125" customWidth="1"/>
  </cols>
  <sheetData>
    <row r="1" spans="2:10" ht="27.75" customHeight="1" x14ac:dyDescent="0.45"/>
    <row r="2" spans="2:10" ht="26.25" customHeight="1" x14ac:dyDescent="0.3"/>
    <row r="3" spans="2:10" ht="20.25" customHeight="1" x14ac:dyDescent="0.45">
      <c r="B3" s="8" t="s">
        <v>34</v>
      </c>
      <c r="C3" s="6">
        <v>0.8</v>
      </c>
    </row>
    <row r="4" spans="2:10" ht="28" x14ac:dyDescent="0.45">
      <c r="B4" s="9" t="s">
        <v>0</v>
      </c>
      <c r="C4" s="9" t="s">
        <v>10</v>
      </c>
      <c r="D4" s="9" t="s">
        <v>23</v>
      </c>
      <c r="E4" s="10" t="s">
        <v>24</v>
      </c>
      <c r="F4" s="10" t="s">
        <v>36</v>
      </c>
      <c r="G4" s="10" t="s">
        <v>25</v>
      </c>
      <c r="H4" s="10" t="s">
        <v>26</v>
      </c>
      <c r="I4" s="10" t="s">
        <v>27</v>
      </c>
      <c r="J4" s="10" t="s">
        <v>28</v>
      </c>
    </row>
    <row r="5" spans="2:10" x14ac:dyDescent="0.45">
      <c r="B5" s="1" t="s">
        <v>2</v>
      </c>
      <c r="C5" s="1" t="s">
        <v>11</v>
      </c>
      <c r="D5" s="1" t="s">
        <v>22</v>
      </c>
      <c r="E5" s="11">
        <v>300</v>
      </c>
      <c r="F5" s="5">
        <v>3.5</v>
      </c>
      <c r="G5" s="7">
        <v>622300</v>
      </c>
      <c r="H5" s="2">
        <v>27</v>
      </c>
      <c r="I5" s="12">
        <f>ROUND(G5/24,-2)</f>
        <v>25900</v>
      </c>
      <c r="J5" s="12">
        <f>PRODUCT($C$3,G5)</f>
        <v>497840</v>
      </c>
    </row>
    <row r="6" spans="2:10" x14ac:dyDescent="0.45">
      <c r="B6" s="1" t="s">
        <v>3</v>
      </c>
      <c r="C6" s="1" t="s">
        <v>12</v>
      </c>
      <c r="D6" s="1" t="s">
        <v>22</v>
      </c>
      <c r="E6" s="11">
        <v>200</v>
      </c>
      <c r="F6" s="5">
        <v>3.2</v>
      </c>
      <c r="G6" s="7">
        <v>805500</v>
      </c>
      <c r="H6" s="2">
        <v>23</v>
      </c>
      <c r="I6" s="12">
        <f t="shared" ref="I6:I12" si="0">ROUND(G6/24,-2)</f>
        <v>33600</v>
      </c>
      <c r="J6" s="12">
        <f t="shared" ref="J6:J12" si="1">PRODUCT($C$3,G6)</f>
        <v>644400</v>
      </c>
    </row>
    <row r="7" spans="2:10" x14ac:dyDescent="0.45">
      <c r="B7" s="1" t="s">
        <v>4</v>
      </c>
      <c r="C7" s="1" t="s">
        <v>13</v>
      </c>
      <c r="D7" s="1" t="s">
        <v>21</v>
      </c>
      <c r="E7" s="11">
        <v>500</v>
      </c>
      <c r="F7" s="5">
        <v>3</v>
      </c>
      <c r="G7" s="7">
        <v>785300</v>
      </c>
      <c r="H7" s="2">
        <v>18</v>
      </c>
      <c r="I7" s="12">
        <f t="shared" si="0"/>
        <v>32700</v>
      </c>
      <c r="J7" s="12">
        <f t="shared" si="1"/>
        <v>628240</v>
      </c>
    </row>
    <row r="8" spans="2:10" x14ac:dyDescent="0.45">
      <c r="B8" s="1" t="s">
        <v>5</v>
      </c>
      <c r="C8" s="1" t="s">
        <v>14</v>
      </c>
      <c r="D8" s="1" t="s">
        <v>21</v>
      </c>
      <c r="E8" s="11">
        <v>450</v>
      </c>
      <c r="F8" s="5">
        <v>3.5</v>
      </c>
      <c r="G8" s="7">
        <v>933900</v>
      </c>
      <c r="H8" s="2">
        <v>25</v>
      </c>
      <c r="I8" s="12">
        <f t="shared" si="0"/>
        <v>38900</v>
      </c>
      <c r="J8" s="12">
        <f t="shared" si="1"/>
        <v>747120</v>
      </c>
    </row>
    <row r="9" spans="2:10" x14ac:dyDescent="0.45">
      <c r="B9" s="1" t="s">
        <v>6</v>
      </c>
      <c r="C9" s="1" t="s">
        <v>15</v>
      </c>
      <c r="D9" s="1" t="s">
        <v>19</v>
      </c>
      <c r="E9" s="11">
        <v>300</v>
      </c>
      <c r="F9" s="5">
        <v>3.5</v>
      </c>
      <c r="G9" s="7">
        <v>578600</v>
      </c>
      <c r="H9" s="2">
        <v>13</v>
      </c>
      <c r="I9" s="12">
        <f t="shared" si="0"/>
        <v>24100</v>
      </c>
      <c r="J9" s="12">
        <f t="shared" si="1"/>
        <v>462880</v>
      </c>
    </row>
    <row r="10" spans="2:10" x14ac:dyDescent="0.45">
      <c r="B10" s="1" t="s">
        <v>7</v>
      </c>
      <c r="C10" s="1" t="s">
        <v>16</v>
      </c>
      <c r="D10" s="1" t="s">
        <v>20</v>
      </c>
      <c r="E10" s="11">
        <v>210</v>
      </c>
      <c r="F10" s="5">
        <v>3.5</v>
      </c>
      <c r="G10" s="7">
        <v>668800</v>
      </c>
      <c r="H10" s="2">
        <v>33</v>
      </c>
      <c r="I10" s="12">
        <f t="shared" si="0"/>
        <v>27900</v>
      </c>
      <c r="J10" s="12">
        <f t="shared" si="1"/>
        <v>535040</v>
      </c>
    </row>
    <row r="11" spans="2:10" x14ac:dyDescent="0.45">
      <c r="B11" s="1" t="s">
        <v>8</v>
      </c>
      <c r="C11" s="1" t="s">
        <v>17</v>
      </c>
      <c r="D11" s="1" t="s">
        <v>19</v>
      </c>
      <c r="E11" s="11">
        <v>500</v>
      </c>
      <c r="F11" s="5">
        <v>3.2</v>
      </c>
      <c r="G11" s="7">
        <v>607700</v>
      </c>
      <c r="H11" s="2">
        <v>17</v>
      </c>
      <c r="I11" s="12">
        <f t="shared" si="0"/>
        <v>25300</v>
      </c>
      <c r="J11" s="12">
        <f t="shared" si="1"/>
        <v>486160</v>
      </c>
    </row>
    <row r="12" spans="2:10" x14ac:dyDescent="0.45">
      <c r="B12" s="1" t="s">
        <v>9</v>
      </c>
      <c r="C12" s="1" t="s">
        <v>18</v>
      </c>
      <c r="D12" s="1" t="s">
        <v>22</v>
      </c>
      <c r="E12" s="11">
        <v>300</v>
      </c>
      <c r="F12" s="5">
        <v>3</v>
      </c>
      <c r="G12" s="7">
        <v>599700</v>
      </c>
      <c r="H12" s="2">
        <v>20</v>
      </c>
      <c r="I12" s="12">
        <f t="shared" si="0"/>
        <v>25000</v>
      </c>
      <c r="J12" s="12">
        <f t="shared" si="1"/>
        <v>479760</v>
      </c>
    </row>
    <row r="13" spans="2:10" x14ac:dyDescent="0.45">
      <c r="B13" s="34" t="s">
        <v>32</v>
      </c>
      <c r="C13" s="35"/>
      <c r="D13" s="36"/>
      <c r="E13" s="3">
        <f>AVERAGE(화소수)</f>
        <v>345</v>
      </c>
      <c r="F13" s="37"/>
      <c r="G13" s="34" t="s">
        <v>29</v>
      </c>
      <c r="H13" s="36"/>
      <c r="I13" s="9" t="s">
        <v>30</v>
      </c>
      <c r="J13" s="9" t="s">
        <v>31</v>
      </c>
    </row>
    <row r="14" spans="2:10" x14ac:dyDescent="0.45">
      <c r="B14" s="34" t="s">
        <v>33</v>
      </c>
      <c r="C14" s="35"/>
      <c r="D14" s="36"/>
      <c r="E14" s="3">
        <f>DAVERAGE(B4:J12,G4,D4:D5)</f>
        <v>674075</v>
      </c>
      <c r="F14" s="38"/>
      <c r="G14" s="39" t="str">
        <f>INDEX(B5:J12,MATCH(MIN(G5:G12),G5:G12,0),2)</f>
        <v>미래텔</v>
      </c>
      <c r="H14" s="40"/>
      <c r="I14" s="1" t="s">
        <v>1</v>
      </c>
      <c r="J14" s="13">
        <v>16802000</v>
      </c>
    </row>
  </sheetData>
  <mergeCells count="5">
    <mergeCell ref="B13:D13"/>
    <mergeCell ref="F13:F14"/>
    <mergeCell ref="G13:H13"/>
    <mergeCell ref="B14:D14"/>
    <mergeCell ref="G14:H14"/>
  </mergeCells>
  <phoneticPr fontId="2" type="noConversion"/>
  <conditionalFormatting sqref="H5:H12">
    <cfRule type="expression" dxfId="16" priority="2">
      <formula>$H5&gt;=25</formula>
    </cfRule>
    <cfRule type="expression" priority="3">
      <formula>$H5&gt;=25</formula>
    </cfRule>
    <cfRule type="expression" priority="4">
      <formula>$H5&gt;=25</formula>
    </cfRule>
  </conditionalFormatting>
  <conditionalFormatting sqref="B5:H12">
    <cfRule type="expression" dxfId="15" priority="1">
      <formula>$H5&gt;=25</formula>
    </cfRule>
  </conditionalFormatting>
  <dataValidations disablePrompts="1" count="1">
    <dataValidation type="list" allowBlank="1" showInputMessage="1" showErrorMessage="1" sqref="I14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workbookViewId="0">
      <selection activeCell="K13" sqref="K13"/>
    </sheetView>
  </sheetViews>
  <sheetFormatPr defaultRowHeight="17" x14ac:dyDescent="0.45"/>
  <cols>
    <col min="1" max="1" width="1.58203125" customWidth="1"/>
    <col min="2" max="2" width="9.25" customWidth="1"/>
    <col min="3" max="3" width="9.75" customWidth="1"/>
    <col min="4" max="4" width="10.25" customWidth="1"/>
    <col min="6" max="6" width="10.58203125" customWidth="1"/>
    <col min="7" max="7" width="12.25" customWidth="1"/>
  </cols>
  <sheetData>
    <row r="2" spans="2:8" ht="28" x14ac:dyDescent="0.45">
      <c r="B2" s="9" t="s">
        <v>0</v>
      </c>
      <c r="C2" s="9" t="s">
        <v>10</v>
      </c>
      <c r="D2" s="9" t="s">
        <v>23</v>
      </c>
      <c r="E2" s="10" t="s">
        <v>24</v>
      </c>
      <c r="F2" s="10" t="s">
        <v>35</v>
      </c>
      <c r="G2" s="10" t="s">
        <v>25</v>
      </c>
      <c r="H2" s="10" t="s">
        <v>26</v>
      </c>
    </row>
    <row r="3" spans="2:8" x14ac:dyDescent="0.45">
      <c r="B3" s="1" t="s">
        <v>2</v>
      </c>
      <c r="C3" s="1" t="s">
        <v>11</v>
      </c>
      <c r="D3" s="1" t="s">
        <v>22</v>
      </c>
      <c r="E3" s="11">
        <v>300</v>
      </c>
      <c r="F3" s="5">
        <v>3.5</v>
      </c>
      <c r="G3" s="7">
        <v>622300</v>
      </c>
      <c r="H3" s="2">
        <v>27</v>
      </c>
    </row>
    <row r="4" spans="2:8" x14ac:dyDescent="0.45">
      <c r="B4" s="1" t="s">
        <v>3</v>
      </c>
      <c r="C4" s="1" t="s">
        <v>12</v>
      </c>
      <c r="D4" s="1" t="s">
        <v>22</v>
      </c>
      <c r="E4" s="11">
        <v>200</v>
      </c>
      <c r="F4" s="5">
        <v>3.2</v>
      </c>
      <c r="G4" s="7">
        <v>805500</v>
      </c>
      <c r="H4" s="2">
        <v>23</v>
      </c>
    </row>
    <row r="5" spans="2:8" x14ac:dyDescent="0.45">
      <c r="B5" s="1" t="s">
        <v>4</v>
      </c>
      <c r="C5" s="1" t="s">
        <v>13</v>
      </c>
      <c r="D5" s="1" t="s">
        <v>21</v>
      </c>
      <c r="E5" s="11">
        <v>500</v>
      </c>
      <c r="F5" s="5">
        <v>3</v>
      </c>
      <c r="G5" s="7">
        <v>785300</v>
      </c>
      <c r="H5" s="2">
        <v>18</v>
      </c>
    </row>
    <row r="6" spans="2:8" x14ac:dyDescent="0.45">
      <c r="B6" s="1" t="s">
        <v>5</v>
      </c>
      <c r="C6" s="1" t="s">
        <v>14</v>
      </c>
      <c r="D6" s="1" t="s">
        <v>21</v>
      </c>
      <c r="E6" s="11">
        <v>450</v>
      </c>
      <c r="F6" s="5">
        <v>3.5</v>
      </c>
      <c r="G6" s="7">
        <v>933900</v>
      </c>
      <c r="H6" s="2">
        <v>25</v>
      </c>
    </row>
    <row r="7" spans="2:8" x14ac:dyDescent="0.45">
      <c r="B7" s="1" t="s">
        <v>6</v>
      </c>
      <c r="C7" s="1" t="s">
        <v>15</v>
      </c>
      <c r="D7" s="1" t="s">
        <v>19</v>
      </c>
      <c r="E7" s="11">
        <v>300</v>
      </c>
      <c r="F7" s="5">
        <v>3.5</v>
      </c>
      <c r="G7" s="7">
        <v>578600</v>
      </c>
      <c r="H7" s="2">
        <v>13</v>
      </c>
    </row>
    <row r="8" spans="2:8" x14ac:dyDescent="0.45">
      <c r="B8" s="1" t="s">
        <v>7</v>
      </c>
      <c r="C8" s="1" t="s">
        <v>16</v>
      </c>
      <c r="D8" s="1" t="s">
        <v>20</v>
      </c>
      <c r="E8" s="11">
        <v>210</v>
      </c>
      <c r="F8" s="5">
        <v>3.5</v>
      </c>
      <c r="G8" s="7">
        <v>668800</v>
      </c>
      <c r="H8" s="2">
        <v>33</v>
      </c>
    </row>
    <row r="9" spans="2:8" x14ac:dyDescent="0.45">
      <c r="B9" s="1" t="s">
        <v>8</v>
      </c>
      <c r="C9" s="1" t="s">
        <v>17</v>
      </c>
      <c r="D9" s="1" t="s">
        <v>19</v>
      </c>
      <c r="E9" s="11">
        <v>500</v>
      </c>
      <c r="F9" s="5">
        <v>3.2</v>
      </c>
      <c r="G9" s="7">
        <v>607700</v>
      </c>
      <c r="H9" s="2">
        <v>17</v>
      </c>
    </row>
    <row r="10" spans="2:8" x14ac:dyDescent="0.45">
      <c r="B10" s="1" t="s">
        <v>9</v>
      </c>
      <c r="C10" s="1" t="s">
        <v>18</v>
      </c>
      <c r="D10" s="1" t="s">
        <v>22</v>
      </c>
      <c r="E10" s="11">
        <v>300</v>
      </c>
      <c r="F10" s="5">
        <v>3</v>
      </c>
      <c r="G10" s="7">
        <v>599700</v>
      </c>
      <c r="H10" s="2">
        <v>20</v>
      </c>
    </row>
    <row r="13" spans="2:8" ht="28" x14ac:dyDescent="0.45">
      <c r="C13" s="10" t="s">
        <v>46</v>
      </c>
    </row>
    <row r="14" spans="2:8" ht="16.5" x14ac:dyDescent="0.3">
      <c r="B14" t="b">
        <f>G3&lt;=AVERAGE($G$3:$G$10)</f>
        <v>1</v>
      </c>
      <c r="C14" t="s">
        <v>37</v>
      </c>
    </row>
    <row r="17" spans="2:8" ht="28" x14ac:dyDescent="0.45">
      <c r="B17" s="19" t="s">
        <v>0</v>
      </c>
      <c r="C17" s="20" t="s">
        <v>10</v>
      </c>
      <c r="D17" s="20" t="s">
        <v>23</v>
      </c>
      <c r="E17" s="21" t="s">
        <v>24</v>
      </c>
      <c r="F17" s="21" t="s">
        <v>36</v>
      </c>
      <c r="G17" s="21" t="s">
        <v>25</v>
      </c>
      <c r="H17" s="22" t="s">
        <v>26</v>
      </c>
    </row>
    <row r="18" spans="2:8" x14ac:dyDescent="0.45">
      <c r="B18" s="4" t="s">
        <v>8</v>
      </c>
      <c r="C18" s="1" t="s">
        <v>17</v>
      </c>
      <c r="D18" s="1" t="s">
        <v>19</v>
      </c>
      <c r="E18" s="11">
        <v>500</v>
      </c>
      <c r="F18" s="5">
        <v>3.2</v>
      </c>
      <c r="G18" s="7">
        <v>607700</v>
      </c>
      <c r="H18" s="25">
        <v>17</v>
      </c>
    </row>
    <row r="19" spans="2:8" x14ac:dyDescent="0.45">
      <c r="B19" s="26" t="s">
        <v>9</v>
      </c>
      <c r="C19" s="27" t="s">
        <v>18</v>
      </c>
      <c r="D19" s="27" t="s">
        <v>22</v>
      </c>
      <c r="E19" s="28">
        <v>300</v>
      </c>
      <c r="F19" s="29">
        <v>3</v>
      </c>
      <c r="G19" s="30">
        <v>599700</v>
      </c>
      <c r="H19" s="31">
        <v>20</v>
      </c>
    </row>
  </sheetData>
  <phoneticPr fontId="2" type="noConversion"/>
  <conditionalFormatting sqref="H3:H10">
    <cfRule type="expression" dxfId="14" priority="2">
      <formula>$H3&gt;=25</formula>
    </cfRule>
    <cfRule type="expression" priority="3">
      <formula>$H3&gt;=25</formula>
    </cfRule>
    <cfRule type="expression" priority="4">
      <formula>$H3&gt;=25</formula>
    </cfRule>
  </conditionalFormatting>
  <conditionalFormatting sqref="B3:H10">
    <cfRule type="expression" dxfId="13" priority="1">
      <formula>$H3&gt;=25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8"/>
  <sheetViews>
    <sheetView workbookViewId="0">
      <selection activeCell="J18" sqref="J18"/>
    </sheetView>
  </sheetViews>
  <sheetFormatPr defaultRowHeight="17" x14ac:dyDescent="0.45"/>
  <cols>
    <col min="1" max="1" width="1.58203125" customWidth="1"/>
    <col min="2" max="2" width="9.25" customWidth="1"/>
    <col min="3" max="3" width="10.75" customWidth="1"/>
    <col min="4" max="4" width="9.75" customWidth="1"/>
    <col min="6" max="6" width="9.83203125" customWidth="1"/>
    <col min="7" max="7" width="12.25" customWidth="1"/>
  </cols>
  <sheetData>
    <row r="2" spans="2:8" ht="28" x14ac:dyDescent="0.45">
      <c r="B2" s="9" t="s">
        <v>0</v>
      </c>
      <c r="C2" s="9" t="s">
        <v>10</v>
      </c>
      <c r="D2" s="9" t="s">
        <v>23</v>
      </c>
      <c r="E2" s="10" t="s">
        <v>24</v>
      </c>
      <c r="F2" s="10" t="s">
        <v>36</v>
      </c>
      <c r="G2" s="10" t="s">
        <v>25</v>
      </c>
      <c r="H2" s="10" t="s">
        <v>26</v>
      </c>
    </row>
    <row r="3" spans="2:8" x14ac:dyDescent="0.45">
      <c r="B3" s="1" t="s">
        <v>2</v>
      </c>
      <c r="C3" s="1" t="s">
        <v>11</v>
      </c>
      <c r="D3" s="1" t="s">
        <v>22</v>
      </c>
      <c r="E3" s="11">
        <v>300</v>
      </c>
      <c r="F3" s="5">
        <v>3.5</v>
      </c>
      <c r="G3" s="7">
        <v>622300</v>
      </c>
      <c r="H3" s="2">
        <v>27</v>
      </c>
    </row>
    <row r="4" spans="2:8" x14ac:dyDescent="0.45">
      <c r="B4" s="1" t="s">
        <v>3</v>
      </c>
      <c r="C4" s="1" t="s">
        <v>12</v>
      </c>
      <c r="D4" s="1" t="s">
        <v>22</v>
      </c>
      <c r="E4" s="11">
        <v>200</v>
      </c>
      <c r="F4" s="5">
        <v>3.2</v>
      </c>
      <c r="G4" s="7">
        <v>805500</v>
      </c>
      <c r="H4" s="2">
        <v>23</v>
      </c>
    </row>
    <row r="5" spans="2:8" x14ac:dyDescent="0.45">
      <c r="B5" s="1" t="s">
        <v>7</v>
      </c>
      <c r="C5" s="1" t="s">
        <v>16</v>
      </c>
      <c r="D5" s="1" t="s">
        <v>20</v>
      </c>
      <c r="E5" s="11">
        <v>210</v>
      </c>
      <c r="F5" s="5">
        <v>3.5</v>
      </c>
      <c r="G5" s="7">
        <v>668800</v>
      </c>
      <c r="H5" s="2">
        <v>33</v>
      </c>
    </row>
    <row r="6" spans="2:8" x14ac:dyDescent="0.45">
      <c r="B6" s="1" t="s">
        <v>9</v>
      </c>
      <c r="C6" s="1" t="s">
        <v>18</v>
      </c>
      <c r="D6" s="1" t="s">
        <v>22</v>
      </c>
      <c r="E6" s="11">
        <v>300</v>
      </c>
      <c r="F6" s="5">
        <v>3</v>
      </c>
      <c r="G6" s="7">
        <v>599700</v>
      </c>
      <c r="H6" s="2">
        <v>20</v>
      </c>
    </row>
    <row r="7" spans="2:8" x14ac:dyDescent="0.45">
      <c r="B7" s="1"/>
      <c r="C7" s="1"/>
      <c r="D7" s="33" t="s">
        <v>42</v>
      </c>
      <c r="E7" s="11"/>
      <c r="F7" s="5"/>
      <c r="G7" s="7">
        <f>SUBTOTAL(1,G3:G6)</f>
        <v>674075</v>
      </c>
      <c r="H7" s="2"/>
    </row>
    <row r="8" spans="2:8" x14ac:dyDescent="0.45">
      <c r="B8" s="1"/>
      <c r="C8" s="32" t="s">
        <v>38</v>
      </c>
      <c r="D8" s="1">
        <f>SUBTOTAL(3,D3:D6)</f>
        <v>4</v>
      </c>
      <c r="E8" s="11"/>
      <c r="F8" s="5"/>
      <c r="G8" s="7"/>
      <c r="H8" s="2"/>
    </row>
    <row r="9" spans="2:8" x14ac:dyDescent="0.45">
      <c r="B9" s="1" t="s">
        <v>6</v>
      </c>
      <c r="C9" s="1" t="s">
        <v>15</v>
      </c>
      <c r="D9" s="1" t="s">
        <v>19</v>
      </c>
      <c r="E9" s="11">
        <v>300</v>
      </c>
      <c r="F9" s="5">
        <v>3.5</v>
      </c>
      <c r="G9" s="7">
        <v>578600</v>
      </c>
      <c r="H9" s="2">
        <v>13</v>
      </c>
    </row>
    <row r="10" spans="2:8" x14ac:dyDescent="0.45">
      <c r="B10" s="1" t="s">
        <v>8</v>
      </c>
      <c r="C10" s="1" t="s">
        <v>17</v>
      </c>
      <c r="D10" s="1" t="s">
        <v>19</v>
      </c>
      <c r="E10" s="11">
        <v>500</v>
      </c>
      <c r="F10" s="5">
        <v>3.2</v>
      </c>
      <c r="G10" s="7">
        <v>607700</v>
      </c>
      <c r="H10" s="2">
        <v>17</v>
      </c>
    </row>
    <row r="11" spans="2:8" x14ac:dyDescent="0.45">
      <c r="B11" s="1"/>
      <c r="C11" s="1"/>
      <c r="D11" s="23" t="s">
        <v>43</v>
      </c>
      <c r="E11" s="11"/>
      <c r="F11" s="5"/>
      <c r="G11" s="7">
        <f>SUBTOTAL(1,G9:G10)</f>
        <v>593150</v>
      </c>
      <c r="H11" s="2"/>
    </row>
    <row r="12" spans="2:8" x14ac:dyDescent="0.45">
      <c r="B12" s="1"/>
      <c r="C12" s="23" t="s">
        <v>39</v>
      </c>
      <c r="D12" s="1">
        <f>SUBTOTAL(3,D9:D10)</f>
        <v>2</v>
      </c>
      <c r="E12" s="11"/>
      <c r="F12" s="5"/>
      <c r="G12" s="7"/>
      <c r="H12" s="2"/>
    </row>
    <row r="13" spans="2:8" x14ac:dyDescent="0.45">
      <c r="B13" s="1" t="s">
        <v>4</v>
      </c>
      <c r="C13" s="1" t="s">
        <v>13</v>
      </c>
      <c r="D13" s="1" t="s">
        <v>21</v>
      </c>
      <c r="E13" s="11">
        <v>500</v>
      </c>
      <c r="F13" s="5">
        <v>3</v>
      </c>
      <c r="G13" s="7">
        <v>785300</v>
      </c>
      <c r="H13" s="2">
        <v>18</v>
      </c>
    </row>
    <row r="14" spans="2:8" x14ac:dyDescent="0.45">
      <c r="B14" s="1" t="s">
        <v>5</v>
      </c>
      <c r="C14" s="1" t="s">
        <v>14</v>
      </c>
      <c r="D14" s="1" t="s">
        <v>21</v>
      </c>
      <c r="E14" s="11">
        <v>450</v>
      </c>
      <c r="F14" s="5">
        <v>3.5</v>
      </c>
      <c r="G14" s="7">
        <v>933900</v>
      </c>
      <c r="H14" s="2">
        <v>25</v>
      </c>
    </row>
    <row r="15" spans="2:8" x14ac:dyDescent="0.45">
      <c r="B15" s="14"/>
      <c r="C15" s="14"/>
      <c r="D15" s="24" t="s">
        <v>44</v>
      </c>
      <c r="E15" s="15"/>
      <c r="F15" s="16"/>
      <c r="G15" s="17">
        <f>SUBTOTAL(1,G13:G14)</f>
        <v>859600</v>
      </c>
      <c r="H15" s="18"/>
    </row>
    <row r="16" spans="2:8" x14ac:dyDescent="0.45">
      <c r="B16" s="14"/>
      <c r="C16" s="24" t="s">
        <v>40</v>
      </c>
      <c r="D16" s="14">
        <f>SUBTOTAL(3,D13:D14)</f>
        <v>2</v>
      </c>
      <c r="E16" s="15"/>
      <c r="F16" s="16"/>
      <c r="G16" s="17"/>
      <c r="H16" s="18"/>
    </row>
    <row r="17" spans="2:8" x14ac:dyDescent="0.45">
      <c r="B17" s="14"/>
      <c r="C17" s="24"/>
      <c r="D17" s="24" t="s">
        <v>45</v>
      </c>
      <c r="E17" s="15"/>
      <c r="F17" s="16"/>
      <c r="G17" s="17">
        <f>SUBTOTAL(1,G3:G14)</f>
        <v>700225</v>
      </c>
      <c r="H17" s="18"/>
    </row>
    <row r="18" spans="2:8" x14ac:dyDescent="0.45">
      <c r="B18" s="14"/>
      <c r="C18" s="24" t="s">
        <v>41</v>
      </c>
      <c r="D18" s="14">
        <f>SUBTOTAL(3,D3:D14)</f>
        <v>10</v>
      </c>
      <c r="E18" s="15"/>
      <c r="F18" s="16"/>
      <c r="G18" s="17"/>
      <c r="H18" s="18"/>
    </row>
  </sheetData>
  <sortState ref="B3:H10">
    <sortCondition ref="D3:D10" customList="안드로,원모바일,폰OS"/>
  </sortState>
  <phoneticPr fontId="2" type="noConversion"/>
  <conditionalFormatting sqref="H3:H18">
    <cfRule type="expression" dxfId="1" priority="2">
      <formula>$H3&gt;=25</formula>
    </cfRule>
    <cfRule type="expression" priority="3">
      <formula>$H3&gt;=25</formula>
    </cfRule>
    <cfRule type="expression" priority="4">
      <formula>$H3&gt;=25</formula>
    </cfRule>
  </conditionalFormatting>
  <conditionalFormatting sqref="B3:H18">
    <cfRule type="expression" dxfId="0" priority="1">
      <formula>$H3&gt;=25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화소수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강정미</dc:creator>
  <cp:lastModifiedBy>신현지</cp:lastModifiedBy>
  <dcterms:created xsi:type="dcterms:W3CDTF">2020-05-22T04:36:03Z</dcterms:created>
  <dcterms:modified xsi:type="dcterms:W3CDTF">2020-05-28T13:54:25Z</dcterms:modified>
</cp:coreProperties>
</file>