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020"/>
  </bookViews>
  <sheets>
    <sheet name="제1작업" sheetId="3" r:id="rId1"/>
    <sheet name="제2작업" sheetId="7" r:id="rId2"/>
    <sheet name="제3작업" sheetId="8" r:id="rId3"/>
  </sheets>
  <definedNames>
    <definedName name="_xlnm._FilterDatabase" localSheetId="1" hidden="1">제2작업!$B$2:$H$10</definedName>
    <definedName name="_xlnm.Criteria" localSheetId="1">제2작업!$B$13:$C$14</definedName>
    <definedName name="_xlnm.Extract" localSheetId="1">제2작업!$B$17:$H$17</definedName>
    <definedName name="화소수">제1작업!$E$5:$E$12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8" l="1"/>
  <c r="G11" i="8"/>
  <c r="G7" i="8"/>
  <c r="G17" i="8" s="1"/>
  <c r="D16" i="8"/>
  <c r="D12" i="8"/>
  <c r="D8" i="8"/>
  <c r="D18" i="8" s="1"/>
  <c r="B14" i="7"/>
  <c r="G14" i="3" l="1"/>
  <c r="E14" i="3" l="1"/>
  <c r="J6" i="3" l="1"/>
  <c r="J7" i="3"/>
  <c r="J8" i="3"/>
  <c r="J9" i="3"/>
  <c r="J10" i="3"/>
  <c r="J11" i="3"/>
  <c r="J12" i="3"/>
  <c r="I6" i="3"/>
  <c r="I7" i="3"/>
  <c r="I8" i="3"/>
  <c r="I9" i="3"/>
  <c r="I10" i="3"/>
  <c r="I11" i="3"/>
  <c r="I12" i="3"/>
  <c r="J5" i="3"/>
  <c r="I5" i="3" l="1"/>
  <c r="E13" i="3" l="1"/>
</calcChain>
</file>

<file path=xl/sharedStrings.xml><?xml version="1.0" encoding="utf-8"?>
<sst xmlns="http://schemas.openxmlformats.org/spreadsheetml/2006/main" count="125" uniqueCount="47">
  <si>
    <t>모델명</t>
    <phoneticPr fontId="2" type="noConversion"/>
  </si>
  <si>
    <t>H200-B</t>
  </si>
  <si>
    <t>H200-B</t>
    <phoneticPr fontId="2" type="noConversion"/>
  </si>
  <si>
    <t>M500-A</t>
    <phoneticPr fontId="2" type="noConversion"/>
  </si>
  <si>
    <t>P300-B</t>
    <phoneticPr fontId="2" type="noConversion"/>
  </si>
  <si>
    <t>P500-A</t>
    <phoneticPr fontId="2" type="noConversion"/>
  </si>
  <si>
    <t>F100-B</t>
    <phoneticPr fontId="2" type="noConversion"/>
  </si>
  <si>
    <t>F200-B</t>
    <phoneticPr fontId="2" type="noConversion"/>
  </si>
  <si>
    <t>H400-A</t>
    <phoneticPr fontId="2" type="noConversion"/>
  </si>
  <si>
    <t>M300-B</t>
    <phoneticPr fontId="2" type="noConversion"/>
  </si>
  <si>
    <t>제조자</t>
    <phoneticPr fontId="2" type="noConversion"/>
  </si>
  <si>
    <t>한국콜</t>
    <phoneticPr fontId="2" type="noConversion"/>
  </si>
  <si>
    <t>모토사</t>
    <phoneticPr fontId="2" type="noConversion"/>
  </si>
  <si>
    <t>아이플</t>
    <phoneticPr fontId="2" type="noConversion"/>
  </si>
  <si>
    <t>현대</t>
    <phoneticPr fontId="2" type="noConversion"/>
  </si>
  <si>
    <t>미래텔</t>
    <phoneticPr fontId="2" type="noConversion"/>
  </si>
  <si>
    <t>엘지니</t>
    <phoneticPr fontId="2" type="noConversion"/>
  </si>
  <si>
    <t>일본통신</t>
    <phoneticPr fontId="2" type="noConversion"/>
  </si>
  <si>
    <t>도코모</t>
    <phoneticPr fontId="2" type="noConversion"/>
  </si>
  <si>
    <t>원모바일</t>
    <phoneticPr fontId="2" type="noConversion"/>
  </si>
  <si>
    <t>안드로</t>
    <phoneticPr fontId="2" type="noConversion"/>
  </si>
  <si>
    <t>폰OS</t>
    <phoneticPr fontId="2" type="noConversion"/>
  </si>
  <si>
    <t>안드로</t>
    <phoneticPr fontId="2" type="noConversion"/>
  </si>
  <si>
    <t>운영체제</t>
    <phoneticPr fontId="2" type="noConversion"/>
  </si>
  <si>
    <t>카메라
(화소수)</t>
    <phoneticPr fontId="2" type="noConversion"/>
  </si>
  <si>
    <t>가격
(원)</t>
    <phoneticPr fontId="2" type="noConversion"/>
  </si>
  <si>
    <t>수량</t>
    <phoneticPr fontId="2" type="noConversion"/>
  </si>
  <si>
    <t>할부금
(24개월)</t>
    <phoneticPr fontId="2" type="noConversion"/>
  </si>
  <si>
    <t>VIP할인액</t>
    <phoneticPr fontId="2" type="noConversion"/>
  </si>
  <si>
    <t>최저가 스마트폰 제조자</t>
    <phoneticPr fontId="2" type="noConversion"/>
  </si>
  <si>
    <t>모델명</t>
    <phoneticPr fontId="2" type="noConversion"/>
  </si>
  <si>
    <t>총판매금액</t>
    <phoneticPr fontId="2" type="noConversion"/>
  </si>
  <si>
    <t>카메라 화소수 평균</t>
    <phoneticPr fontId="2" type="noConversion"/>
  </si>
  <si>
    <t>안드로 운영체제 모델 평균가격</t>
    <phoneticPr fontId="2" type="noConversion"/>
  </si>
  <si>
    <t>할인적용</t>
    <phoneticPr fontId="2" type="noConversion"/>
  </si>
  <si>
    <t>액정크기
(인치)</t>
    <phoneticPr fontId="2" type="noConversion"/>
  </si>
  <si>
    <t>액정크기(인치)</t>
    <phoneticPr fontId="2" type="noConversion"/>
  </si>
  <si>
    <t>&lt;=3.2</t>
    <phoneticPr fontId="2" type="noConversion"/>
  </si>
  <si>
    <t>안드로 개수</t>
  </si>
  <si>
    <t>원모바일 개수</t>
  </si>
  <si>
    <t>폰OS 개수</t>
  </si>
  <si>
    <t>전체 개수</t>
  </si>
  <si>
    <t>안드로 평균</t>
  </si>
  <si>
    <t>원모바일 평균</t>
  </si>
  <si>
    <t>폰OS 평균</t>
  </si>
  <si>
    <t>전체 평균</t>
  </si>
  <si>
    <t>액정크기(인치)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</si>
</sst>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0_);[Red]\(0\)"/>
    <numFmt numFmtId="177" formatCode="0&quot;만&quot;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auto="1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1" fontId="3" fillId="0" borderId="1" xfId="1" applyFont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right" vertical="center"/>
    </xf>
    <xf numFmtId="42" fontId="3" fillId="0" borderId="1" xfId="0" applyNumberFormat="1" applyFont="1" applyBorder="1" applyAlignment="1">
      <alignment horizontal="right" vertical="center"/>
    </xf>
    <xf numFmtId="6" fontId="3" fillId="0" borderId="1" xfId="0" applyNumberFormat="1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41" fontId="3" fillId="0" borderId="0" xfId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right" vertical="center"/>
    </xf>
    <xf numFmtId="0" fontId="3" fillId="0" borderId="7" xfId="0" applyNumberFormat="1" applyFont="1" applyBorder="1" applyAlignment="1">
      <alignment horizontal="right" vertical="center"/>
    </xf>
    <xf numFmtId="41" fontId="3" fillId="0" borderId="7" xfId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7">
    <dxf>
      <font>
        <color rgb="FF0070C0"/>
      </font>
    </dxf>
    <dxf>
      <font>
        <color rgb="FF0070C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numFmt numFmtId="176" formatCode="0_);[Red]\(0\)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numFmt numFmtId="177" formatCode="0&quot;만&quot;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31"/>
    </mc:Choice>
    <mc:Fallback>
      <c:style val="31"/>
    </mc:Fallback>
  </mc:AlternateContent>
  <c:chart>
    <c:autoTitleDeleted val="0"/>
    <c:plotArea>
      <c:layout/>
      <c:pieChart>
        <c:varyColors val="1"/>
        <c:ser>
          <c:idx val="0"/>
          <c:order val="0"/>
          <c:explosion val="25"/>
          <c:val>
            <c:numRef>
              <c:f>제1작업!$C$4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explosion val="25"/>
          <c:val>
            <c:numRef>
              <c:f>제1작업!$C$4:$D$4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2"/>
          <c:order val="2"/>
          <c:explosion val="25"/>
          <c:val>
            <c:numRef>
              <c:f>제1작업!$C$5:$D$5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3"/>
          <c:order val="3"/>
          <c:explosion val="25"/>
          <c:val>
            <c:numRef>
              <c:f>제1작업!$C$6:$D$6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4"/>
          <c:order val="4"/>
          <c:explosion val="25"/>
          <c:val>
            <c:numRef>
              <c:f>제1작업!$C$9:$D$9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5"/>
          <c:order val="5"/>
          <c:explosion val="25"/>
          <c:val>
            <c:numRef>
              <c:f>제1작업!$C$10:$D$10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6"/>
          <c:order val="6"/>
          <c:explosion val="25"/>
          <c:val>
            <c:numRef>
              <c:f>제1작업!$C$11:$D$11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7"/>
          <c:order val="7"/>
          <c:explosion val="25"/>
          <c:val>
            <c:numRef>
              <c:f>제1작업!$C$12:$D$12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8"/>
          <c:order val="8"/>
          <c:explosion val="25"/>
          <c:val>
            <c:numRef>
              <c:f>제1작업!$G$4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9"/>
          <c:order val="9"/>
          <c:explosion val="25"/>
          <c:val>
            <c:numRef>
              <c:f>제1작업!$G$5</c:f>
              <c:numCache>
                <c:formatCode>_(* #,##0_);_(* \(#,##0\);_(* "-"_);_(@_)</c:formatCode>
                <c:ptCount val="1"/>
                <c:pt idx="0">
                  <c:v>622300</c:v>
                </c:pt>
              </c:numCache>
            </c:numRef>
          </c:val>
        </c:ser>
        <c:ser>
          <c:idx val="10"/>
          <c:order val="10"/>
          <c:explosion val="25"/>
          <c:val>
            <c:numRef>
              <c:f>제1작업!$G$6</c:f>
              <c:numCache>
                <c:formatCode>_(* #,##0_);_(* \(#,##0\);_(* "-"_);_(@_)</c:formatCode>
                <c:ptCount val="1"/>
                <c:pt idx="0">
                  <c:v>805500</c:v>
                </c:pt>
              </c:numCache>
            </c:numRef>
          </c:val>
        </c:ser>
        <c:ser>
          <c:idx val="11"/>
          <c:order val="11"/>
          <c:explosion val="25"/>
          <c:val>
            <c:numRef>
              <c:f>제1작업!$G$9</c:f>
              <c:numCache>
                <c:formatCode>_(* #,##0_);_(* \(#,##0\);_(* "-"_);_(@_)</c:formatCode>
                <c:ptCount val="1"/>
                <c:pt idx="0">
                  <c:v>578600</c:v>
                </c:pt>
              </c:numCache>
            </c:numRef>
          </c:val>
        </c:ser>
        <c:ser>
          <c:idx val="12"/>
          <c:order val="12"/>
          <c:explosion val="25"/>
          <c:val>
            <c:numRef>
              <c:f>제1작업!$G$10</c:f>
              <c:numCache>
                <c:formatCode>_(* #,##0_);_(* \(#,##0\);_(* "-"_);_(@_)</c:formatCode>
                <c:ptCount val="1"/>
                <c:pt idx="0">
                  <c:v>668800</c:v>
                </c:pt>
              </c:numCache>
            </c:numRef>
          </c:val>
        </c:ser>
        <c:ser>
          <c:idx val="13"/>
          <c:order val="13"/>
          <c:explosion val="25"/>
          <c:val>
            <c:numRef>
              <c:f>제1작업!$G$11</c:f>
              <c:numCache>
                <c:formatCode>_(* #,##0_);_(* \(#,##0\);_(* "-"_);_(@_)</c:formatCode>
                <c:ptCount val="1"/>
                <c:pt idx="0">
                  <c:v>607700</c:v>
                </c:pt>
              </c:numCache>
            </c:numRef>
          </c:val>
        </c:ser>
        <c:ser>
          <c:idx val="14"/>
          <c:order val="14"/>
          <c:explosion val="25"/>
          <c:val>
            <c:numRef>
              <c:f>제1작업!$G$12</c:f>
              <c:numCache>
                <c:formatCode>_(* #,##0_);_(* \(#,##0\);_(* "-"_);_(@_)</c:formatCode>
                <c:ptCount val="1"/>
                <c:pt idx="0">
                  <c:v>599700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ko-KR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95249</xdr:colOff>
      <xdr:row>0</xdr:row>
      <xdr:rowOff>104775</xdr:rowOff>
    </xdr:from>
    <xdr:to>
      <xdr:col>7</xdr:col>
      <xdr:colOff>219075</xdr:colOff>
      <xdr:row>1</xdr:row>
      <xdr:rowOff>285750</xdr:rowOff>
    </xdr:to>
    <xdr:sp macro="" textlink="">
      <xdr:nvSpPr>
        <xdr:cNvPr id="2" name="모서리가 둥근 직사각형 1"/>
        <xdr:cNvSpPr/>
      </xdr:nvSpPr>
      <xdr:spPr>
        <a:xfrm>
          <a:off x="219074" y="104775"/>
          <a:ext cx="4762501" cy="533400"/>
        </a:xfrm>
        <a:prstGeom prst="roundRect">
          <a:avLst/>
        </a:prstGeom>
        <a:solidFill>
          <a:srgbClr val="92D050"/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800" b="1">
              <a:solidFill>
                <a:schemeClr val="bg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스마트폰 예약</a:t>
          </a:r>
          <a:r>
            <a:rPr lang="en-US" altLang="ko-KR" sz="1800" b="1">
              <a:solidFill>
                <a:schemeClr val="bg1"/>
              </a:solidFill>
              <a:latin typeface="굴림" panose="020B0600000101010101" pitchFamily="50" charset="-127"/>
              <a:ea typeface="굴림" panose="020B0600000101010101" pitchFamily="50" charset="-127"/>
            </a:rPr>
            <a:t>, </a:t>
          </a:r>
          <a:r>
            <a:rPr lang="ko-KR" altLang="en-US" sz="1800" b="1">
              <a:solidFill>
                <a:schemeClr val="bg1"/>
              </a:solidFill>
              <a:latin typeface="굴림" panose="020B0600000101010101" pitchFamily="50" charset="-127"/>
              <a:ea typeface="굴림" panose="020B0600000101010101" pitchFamily="50" charset="-127"/>
            </a:rPr>
            <a:t>판매현황</a:t>
          </a:r>
        </a:p>
      </xdr:txBody>
    </xdr:sp>
    <xdr:clientData/>
  </xdr:twoCellAnchor>
  <xdr:twoCellAnchor editAs="oneCell">
    <xdr:from>
      <xdr:col>7</xdr:col>
      <xdr:colOff>514349</xdr:colOff>
      <xdr:row>0</xdr:row>
      <xdr:rowOff>142875</xdr:rowOff>
    </xdr:from>
    <xdr:to>
      <xdr:col>9</xdr:col>
      <xdr:colOff>592738</xdr:colOff>
      <xdr:row>2</xdr:row>
      <xdr:rowOff>0</xdr:rowOff>
    </xdr:to>
    <xdr:pic>
      <xdr:nvPicPr>
        <xdr:cNvPr id="3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49" y="142875"/>
          <a:ext cx="1564289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669925</xdr:colOff>
      <xdr:row>2</xdr:row>
      <xdr:rowOff>174625</xdr:rowOff>
    </xdr:from>
    <xdr:to>
      <xdr:col>11</xdr:col>
      <xdr:colOff>422275</xdr:colOff>
      <xdr:row>14</xdr:row>
      <xdr:rowOff>149225</xdr:rowOff>
    </xdr:to>
    <xdr:graphicFrame macro="">
      <xdr:nvGraphicFramePr>
        <xdr:cNvPr id="4" name="차트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2" name="표2" displayName="표2" ref="B17:H19" totalsRowShown="0" headerRowDxfId="12" headerRowBorderDxfId="11" tableBorderDxfId="10" totalsRowBorderDxfId="9">
  <autoFilter ref="B17:H19"/>
  <tableColumns count="7">
    <tableColumn id="1" name="모델명" dataDxfId="8"/>
    <tableColumn id="2" name="제조자" dataDxfId="7"/>
    <tableColumn id="3" name="운영체제" dataDxfId="6"/>
    <tableColumn id="4" name="카메라_x000a_(화소수)" dataDxfId="5"/>
    <tableColumn id="5" name="액정크기(인치)" dataDxfId="4"/>
    <tableColumn id="6" name="가격_x000a_(원)" dataDxfId="3" dataCellStyle="쉼표 [0]"/>
    <tableColumn id="7" name="수량" dataDxfId="2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tabSelected="1" workbookViewId="0">
      <selection activeCell="G9" activeCellId="4" sqref="C4 C4:D6 C9:D12 G4:G6 G9:G12"/>
    </sheetView>
  </sheetViews>
  <sheetFormatPr defaultRowHeight="17" x14ac:dyDescent="0.45"/>
  <cols>
    <col min="1" max="1" width="1.58203125" customWidth="1"/>
    <col min="2" max="2" width="9.25" customWidth="1"/>
    <col min="3" max="3" width="10.75" customWidth="1"/>
    <col min="4" max="4" width="9.75" customWidth="1"/>
    <col min="6" max="6" width="9.83203125" customWidth="1"/>
    <col min="7" max="7" width="12.25" customWidth="1"/>
    <col min="9" max="9" width="10.5" customWidth="1"/>
    <col min="10" max="10" width="13.33203125" customWidth="1"/>
  </cols>
  <sheetData>
    <row r="1" spans="2:10" ht="27.75" customHeight="1" x14ac:dyDescent="0.3"/>
    <row r="2" spans="2:10" ht="26.25" customHeight="1" x14ac:dyDescent="0.3"/>
    <row r="3" spans="2:10" ht="20.25" customHeight="1" x14ac:dyDescent="0.45">
      <c r="B3" s="8" t="s">
        <v>34</v>
      </c>
      <c r="C3" s="6">
        <v>0.8</v>
      </c>
    </row>
    <row r="4" spans="2:10" ht="28" x14ac:dyDescent="0.45">
      <c r="B4" s="9" t="s">
        <v>0</v>
      </c>
      <c r="C4" s="9" t="s">
        <v>10</v>
      </c>
      <c r="D4" s="9" t="s">
        <v>23</v>
      </c>
      <c r="E4" s="10" t="s">
        <v>24</v>
      </c>
      <c r="F4" s="10" t="s">
        <v>36</v>
      </c>
      <c r="G4" s="10" t="s">
        <v>25</v>
      </c>
      <c r="H4" s="10" t="s">
        <v>26</v>
      </c>
      <c r="I4" s="10" t="s">
        <v>27</v>
      </c>
      <c r="J4" s="10" t="s">
        <v>28</v>
      </c>
    </row>
    <row r="5" spans="2:10" x14ac:dyDescent="0.45">
      <c r="B5" s="1" t="s">
        <v>2</v>
      </c>
      <c r="C5" s="1" t="s">
        <v>11</v>
      </c>
      <c r="D5" s="1" t="s">
        <v>22</v>
      </c>
      <c r="E5" s="11">
        <v>300</v>
      </c>
      <c r="F5" s="5">
        <v>3.5</v>
      </c>
      <c r="G5" s="7">
        <v>622300</v>
      </c>
      <c r="H5" s="2">
        <v>27</v>
      </c>
      <c r="I5" s="12">
        <f>ROUND(G5/24,-2)</f>
        <v>25900</v>
      </c>
      <c r="J5" s="12">
        <f>PRODUCT($C$3,G5)</f>
        <v>497840</v>
      </c>
    </row>
    <row r="6" spans="2:10" x14ac:dyDescent="0.45">
      <c r="B6" s="1" t="s">
        <v>3</v>
      </c>
      <c r="C6" s="1" t="s">
        <v>12</v>
      </c>
      <c r="D6" s="1" t="s">
        <v>22</v>
      </c>
      <c r="E6" s="11">
        <v>200</v>
      </c>
      <c r="F6" s="5">
        <v>3.2</v>
      </c>
      <c r="G6" s="7">
        <v>805500</v>
      </c>
      <c r="H6" s="2">
        <v>23</v>
      </c>
      <c r="I6" s="12">
        <f t="shared" ref="I6:I12" si="0">ROUND(G6/24,-2)</f>
        <v>33600</v>
      </c>
      <c r="J6" s="12">
        <f t="shared" ref="J6:J12" si="1">PRODUCT($C$3,G6)</f>
        <v>644400</v>
      </c>
    </row>
    <row r="7" spans="2:10" x14ac:dyDescent="0.45">
      <c r="B7" s="1" t="s">
        <v>4</v>
      </c>
      <c r="C7" s="1" t="s">
        <v>13</v>
      </c>
      <c r="D7" s="1" t="s">
        <v>21</v>
      </c>
      <c r="E7" s="11">
        <v>500</v>
      </c>
      <c r="F7" s="5">
        <v>3</v>
      </c>
      <c r="G7" s="7">
        <v>785300</v>
      </c>
      <c r="H7" s="2">
        <v>18</v>
      </c>
      <c r="I7" s="12">
        <f t="shared" si="0"/>
        <v>32700</v>
      </c>
      <c r="J7" s="12">
        <f t="shared" si="1"/>
        <v>628240</v>
      </c>
    </row>
    <row r="8" spans="2:10" x14ac:dyDescent="0.45">
      <c r="B8" s="1" t="s">
        <v>5</v>
      </c>
      <c r="C8" s="1" t="s">
        <v>14</v>
      </c>
      <c r="D8" s="1" t="s">
        <v>21</v>
      </c>
      <c r="E8" s="11">
        <v>450</v>
      </c>
      <c r="F8" s="5">
        <v>3.5</v>
      </c>
      <c r="G8" s="7">
        <v>933900</v>
      </c>
      <c r="H8" s="2">
        <v>25</v>
      </c>
      <c r="I8" s="12">
        <f t="shared" si="0"/>
        <v>38900</v>
      </c>
      <c r="J8" s="12">
        <f t="shared" si="1"/>
        <v>747120</v>
      </c>
    </row>
    <row r="9" spans="2:10" x14ac:dyDescent="0.45">
      <c r="B9" s="1" t="s">
        <v>6</v>
      </c>
      <c r="C9" s="1" t="s">
        <v>15</v>
      </c>
      <c r="D9" s="1" t="s">
        <v>19</v>
      </c>
      <c r="E9" s="11">
        <v>300</v>
      </c>
      <c r="F9" s="5">
        <v>3.5</v>
      </c>
      <c r="G9" s="7">
        <v>578600</v>
      </c>
      <c r="H9" s="2">
        <v>13</v>
      </c>
      <c r="I9" s="12">
        <f t="shared" si="0"/>
        <v>24100</v>
      </c>
      <c r="J9" s="12">
        <f t="shared" si="1"/>
        <v>462880</v>
      </c>
    </row>
    <row r="10" spans="2:10" x14ac:dyDescent="0.45">
      <c r="B10" s="1" t="s">
        <v>7</v>
      </c>
      <c r="C10" s="1" t="s">
        <v>16</v>
      </c>
      <c r="D10" s="1" t="s">
        <v>20</v>
      </c>
      <c r="E10" s="11">
        <v>210</v>
      </c>
      <c r="F10" s="5">
        <v>3.5</v>
      </c>
      <c r="G10" s="7">
        <v>668800</v>
      </c>
      <c r="H10" s="2">
        <v>33</v>
      </c>
      <c r="I10" s="12">
        <f t="shared" si="0"/>
        <v>27900</v>
      </c>
      <c r="J10" s="12">
        <f t="shared" si="1"/>
        <v>535040</v>
      </c>
    </row>
    <row r="11" spans="2:10" x14ac:dyDescent="0.45">
      <c r="B11" s="1" t="s">
        <v>8</v>
      </c>
      <c r="C11" s="1" t="s">
        <v>17</v>
      </c>
      <c r="D11" s="1" t="s">
        <v>19</v>
      </c>
      <c r="E11" s="11">
        <v>500</v>
      </c>
      <c r="F11" s="5">
        <v>3.2</v>
      </c>
      <c r="G11" s="7">
        <v>607700</v>
      </c>
      <c r="H11" s="2">
        <v>17</v>
      </c>
      <c r="I11" s="12">
        <f t="shared" si="0"/>
        <v>25300</v>
      </c>
      <c r="J11" s="12">
        <f t="shared" si="1"/>
        <v>486160</v>
      </c>
    </row>
    <row r="12" spans="2:10" x14ac:dyDescent="0.45">
      <c r="B12" s="1" t="s">
        <v>9</v>
      </c>
      <c r="C12" s="1" t="s">
        <v>18</v>
      </c>
      <c r="D12" s="1" t="s">
        <v>22</v>
      </c>
      <c r="E12" s="11">
        <v>300</v>
      </c>
      <c r="F12" s="5">
        <v>3</v>
      </c>
      <c r="G12" s="7">
        <v>599700</v>
      </c>
      <c r="H12" s="2">
        <v>20</v>
      </c>
      <c r="I12" s="12">
        <f t="shared" si="0"/>
        <v>25000</v>
      </c>
      <c r="J12" s="12">
        <f t="shared" si="1"/>
        <v>479760</v>
      </c>
    </row>
    <row r="13" spans="2:10" x14ac:dyDescent="0.45">
      <c r="B13" s="34" t="s">
        <v>32</v>
      </c>
      <c r="C13" s="35"/>
      <c r="D13" s="36"/>
      <c r="E13" s="3">
        <f>AVERAGE(화소수)</f>
        <v>345</v>
      </c>
      <c r="F13" s="37"/>
      <c r="G13" s="34" t="s">
        <v>29</v>
      </c>
      <c r="H13" s="36"/>
      <c r="I13" s="9" t="s">
        <v>30</v>
      </c>
      <c r="J13" s="9" t="s">
        <v>31</v>
      </c>
    </row>
    <row r="14" spans="2:10" x14ac:dyDescent="0.45">
      <c r="B14" s="34" t="s">
        <v>33</v>
      </c>
      <c r="C14" s="35"/>
      <c r="D14" s="36"/>
      <c r="E14" s="3">
        <f>DAVERAGE(B4:J12,G4,D4:D5)</f>
        <v>674075</v>
      </c>
      <c r="F14" s="38"/>
      <c r="G14" s="39" t="str">
        <f>INDEX(B5:J12,MATCH(MIN(G5:G12),G5:G12,0),2)</f>
        <v>미래텔</v>
      </c>
      <c r="H14" s="40"/>
      <c r="I14" s="1" t="s">
        <v>1</v>
      </c>
      <c r="J14" s="13">
        <v>16802000</v>
      </c>
    </row>
  </sheetData>
  <mergeCells count="5">
    <mergeCell ref="B13:D13"/>
    <mergeCell ref="F13:F14"/>
    <mergeCell ref="G13:H13"/>
    <mergeCell ref="B14:D14"/>
    <mergeCell ref="G14:H14"/>
  </mergeCells>
  <phoneticPr fontId="2" type="noConversion"/>
  <conditionalFormatting sqref="H5:H12">
    <cfRule type="expression" dxfId="16" priority="2">
      <formula>$H5&gt;=25</formula>
    </cfRule>
    <cfRule type="expression" priority="3">
      <formula>$H5&gt;=25</formula>
    </cfRule>
    <cfRule type="expression" priority="4">
      <formula>$H5&gt;=25</formula>
    </cfRule>
  </conditionalFormatting>
  <conditionalFormatting sqref="B5:H12">
    <cfRule type="expression" dxfId="15" priority="1">
      <formula>$H5&gt;=25</formula>
    </cfRule>
  </conditionalFormatting>
  <dataValidations disablePrompts="1" count="1">
    <dataValidation type="list" allowBlank="1" showInputMessage="1" showErrorMessage="1" sqref="I14">
      <formula1>$B$5:$B$12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9"/>
  <sheetViews>
    <sheetView workbookViewId="0">
      <selection activeCell="K13" sqref="K13"/>
    </sheetView>
  </sheetViews>
  <sheetFormatPr defaultRowHeight="17" x14ac:dyDescent="0.45"/>
  <cols>
    <col min="1" max="1" width="1.58203125" customWidth="1"/>
    <col min="2" max="2" width="9.25" customWidth="1"/>
    <col min="3" max="3" width="9.75" customWidth="1"/>
    <col min="4" max="4" width="10.25" customWidth="1"/>
    <col min="6" max="6" width="10.58203125" customWidth="1"/>
    <col min="7" max="7" width="12.25" customWidth="1"/>
  </cols>
  <sheetData>
    <row r="2" spans="2:8" ht="28" x14ac:dyDescent="0.45">
      <c r="B2" s="9" t="s">
        <v>0</v>
      </c>
      <c r="C2" s="9" t="s">
        <v>10</v>
      </c>
      <c r="D2" s="9" t="s">
        <v>23</v>
      </c>
      <c r="E2" s="10" t="s">
        <v>24</v>
      </c>
      <c r="F2" s="10" t="s">
        <v>35</v>
      </c>
      <c r="G2" s="10" t="s">
        <v>25</v>
      </c>
      <c r="H2" s="10" t="s">
        <v>26</v>
      </c>
    </row>
    <row r="3" spans="2:8" x14ac:dyDescent="0.45">
      <c r="B3" s="1" t="s">
        <v>2</v>
      </c>
      <c r="C3" s="1" t="s">
        <v>11</v>
      </c>
      <c r="D3" s="1" t="s">
        <v>22</v>
      </c>
      <c r="E3" s="11">
        <v>300</v>
      </c>
      <c r="F3" s="5">
        <v>3.5</v>
      </c>
      <c r="G3" s="7">
        <v>622300</v>
      </c>
      <c r="H3" s="2">
        <v>27</v>
      </c>
    </row>
    <row r="4" spans="2:8" x14ac:dyDescent="0.45">
      <c r="B4" s="1" t="s">
        <v>3</v>
      </c>
      <c r="C4" s="1" t="s">
        <v>12</v>
      </c>
      <c r="D4" s="1" t="s">
        <v>22</v>
      </c>
      <c r="E4" s="11">
        <v>200</v>
      </c>
      <c r="F4" s="5">
        <v>3.2</v>
      </c>
      <c r="G4" s="7">
        <v>805500</v>
      </c>
      <c r="H4" s="2">
        <v>23</v>
      </c>
    </row>
    <row r="5" spans="2:8" x14ac:dyDescent="0.45">
      <c r="B5" s="1" t="s">
        <v>4</v>
      </c>
      <c r="C5" s="1" t="s">
        <v>13</v>
      </c>
      <c r="D5" s="1" t="s">
        <v>21</v>
      </c>
      <c r="E5" s="11">
        <v>500</v>
      </c>
      <c r="F5" s="5">
        <v>3</v>
      </c>
      <c r="G5" s="7">
        <v>785300</v>
      </c>
      <c r="H5" s="2">
        <v>18</v>
      </c>
    </row>
    <row r="6" spans="2:8" x14ac:dyDescent="0.45">
      <c r="B6" s="1" t="s">
        <v>5</v>
      </c>
      <c r="C6" s="1" t="s">
        <v>14</v>
      </c>
      <c r="D6" s="1" t="s">
        <v>21</v>
      </c>
      <c r="E6" s="11">
        <v>450</v>
      </c>
      <c r="F6" s="5">
        <v>3.5</v>
      </c>
      <c r="G6" s="7">
        <v>933900</v>
      </c>
      <c r="H6" s="2">
        <v>25</v>
      </c>
    </row>
    <row r="7" spans="2:8" x14ac:dyDescent="0.45">
      <c r="B7" s="1" t="s">
        <v>6</v>
      </c>
      <c r="C7" s="1" t="s">
        <v>15</v>
      </c>
      <c r="D7" s="1" t="s">
        <v>19</v>
      </c>
      <c r="E7" s="11">
        <v>300</v>
      </c>
      <c r="F7" s="5">
        <v>3.5</v>
      </c>
      <c r="G7" s="7">
        <v>578600</v>
      </c>
      <c r="H7" s="2">
        <v>13</v>
      </c>
    </row>
    <row r="8" spans="2:8" x14ac:dyDescent="0.45">
      <c r="B8" s="1" t="s">
        <v>7</v>
      </c>
      <c r="C8" s="1" t="s">
        <v>16</v>
      </c>
      <c r="D8" s="1" t="s">
        <v>20</v>
      </c>
      <c r="E8" s="11">
        <v>210</v>
      </c>
      <c r="F8" s="5">
        <v>3.5</v>
      </c>
      <c r="G8" s="7">
        <v>668800</v>
      </c>
      <c r="H8" s="2">
        <v>33</v>
      </c>
    </row>
    <row r="9" spans="2:8" x14ac:dyDescent="0.45">
      <c r="B9" s="1" t="s">
        <v>8</v>
      </c>
      <c r="C9" s="1" t="s">
        <v>17</v>
      </c>
      <c r="D9" s="1" t="s">
        <v>19</v>
      </c>
      <c r="E9" s="11">
        <v>500</v>
      </c>
      <c r="F9" s="5">
        <v>3.2</v>
      </c>
      <c r="G9" s="7">
        <v>607700</v>
      </c>
      <c r="H9" s="2">
        <v>17</v>
      </c>
    </row>
    <row r="10" spans="2:8" x14ac:dyDescent="0.45">
      <c r="B10" s="1" t="s">
        <v>9</v>
      </c>
      <c r="C10" s="1" t="s">
        <v>18</v>
      </c>
      <c r="D10" s="1" t="s">
        <v>22</v>
      </c>
      <c r="E10" s="11">
        <v>300</v>
      </c>
      <c r="F10" s="5">
        <v>3</v>
      </c>
      <c r="G10" s="7">
        <v>599700</v>
      </c>
      <c r="H10" s="2">
        <v>20</v>
      </c>
    </row>
    <row r="13" spans="2:8" ht="28" x14ac:dyDescent="0.45">
      <c r="C13" s="10" t="s">
        <v>46</v>
      </c>
    </row>
    <row r="14" spans="2:8" ht="16.5" x14ac:dyDescent="0.3">
      <c r="B14" t="b">
        <f>G3&lt;=AVERAGE($G$3:$G$10)</f>
        <v>1</v>
      </c>
      <c r="C14" t="s">
        <v>37</v>
      </c>
    </row>
    <row r="17" spans="2:8" ht="28" x14ac:dyDescent="0.45">
      <c r="B17" s="19" t="s">
        <v>0</v>
      </c>
      <c r="C17" s="20" t="s">
        <v>10</v>
      </c>
      <c r="D17" s="20" t="s">
        <v>23</v>
      </c>
      <c r="E17" s="21" t="s">
        <v>24</v>
      </c>
      <c r="F17" s="21" t="s">
        <v>36</v>
      </c>
      <c r="G17" s="21" t="s">
        <v>25</v>
      </c>
      <c r="H17" s="22" t="s">
        <v>26</v>
      </c>
    </row>
    <row r="18" spans="2:8" x14ac:dyDescent="0.45">
      <c r="B18" s="4" t="s">
        <v>8</v>
      </c>
      <c r="C18" s="1" t="s">
        <v>17</v>
      </c>
      <c r="D18" s="1" t="s">
        <v>19</v>
      </c>
      <c r="E18" s="11">
        <v>500</v>
      </c>
      <c r="F18" s="5">
        <v>3.2</v>
      </c>
      <c r="G18" s="7">
        <v>607700</v>
      </c>
      <c r="H18" s="25">
        <v>17</v>
      </c>
    </row>
    <row r="19" spans="2:8" x14ac:dyDescent="0.45">
      <c r="B19" s="26" t="s">
        <v>9</v>
      </c>
      <c r="C19" s="27" t="s">
        <v>18</v>
      </c>
      <c r="D19" s="27" t="s">
        <v>22</v>
      </c>
      <c r="E19" s="28">
        <v>300</v>
      </c>
      <c r="F19" s="29">
        <v>3</v>
      </c>
      <c r="G19" s="30">
        <v>599700</v>
      </c>
      <c r="H19" s="31">
        <v>20</v>
      </c>
    </row>
  </sheetData>
  <phoneticPr fontId="2" type="noConversion"/>
  <conditionalFormatting sqref="H3:H10">
    <cfRule type="expression" dxfId="14" priority="2">
      <formula>$H3&gt;=25</formula>
    </cfRule>
    <cfRule type="expression" priority="3">
      <formula>$H3&gt;=25</formula>
    </cfRule>
    <cfRule type="expression" priority="4">
      <formula>$H3&gt;=25</formula>
    </cfRule>
  </conditionalFormatting>
  <conditionalFormatting sqref="B3:H10">
    <cfRule type="expression" dxfId="13" priority="1">
      <formula>$H3&gt;=25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8"/>
  <sheetViews>
    <sheetView workbookViewId="0">
      <selection activeCell="J18" sqref="J18"/>
    </sheetView>
  </sheetViews>
  <sheetFormatPr defaultRowHeight="17" x14ac:dyDescent="0.45"/>
  <cols>
    <col min="1" max="1" width="1.58203125" customWidth="1"/>
    <col min="2" max="2" width="9.25" customWidth="1"/>
    <col min="3" max="3" width="10.75" customWidth="1"/>
    <col min="4" max="4" width="9.75" customWidth="1"/>
    <col min="6" max="6" width="9.83203125" customWidth="1"/>
    <col min="7" max="7" width="12.25" customWidth="1"/>
  </cols>
  <sheetData>
    <row r="2" spans="2:8" ht="28" x14ac:dyDescent="0.45">
      <c r="B2" s="9" t="s">
        <v>0</v>
      </c>
      <c r="C2" s="9" t="s">
        <v>10</v>
      </c>
      <c r="D2" s="9" t="s">
        <v>23</v>
      </c>
      <c r="E2" s="10" t="s">
        <v>24</v>
      </c>
      <c r="F2" s="10" t="s">
        <v>36</v>
      </c>
      <c r="G2" s="10" t="s">
        <v>25</v>
      </c>
      <c r="H2" s="10" t="s">
        <v>26</v>
      </c>
    </row>
    <row r="3" spans="2:8" x14ac:dyDescent="0.45">
      <c r="B3" s="1" t="s">
        <v>2</v>
      </c>
      <c r="C3" s="1" t="s">
        <v>11</v>
      </c>
      <c r="D3" s="1" t="s">
        <v>22</v>
      </c>
      <c r="E3" s="11">
        <v>300</v>
      </c>
      <c r="F3" s="5">
        <v>3.5</v>
      </c>
      <c r="G3" s="7">
        <v>622300</v>
      </c>
      <c r="H3" s="2">
        <v>27</v>
      </c>
    </row>
    <row r="4" spans="2:8" x14ac:dyDescent="0.45">
      <c r="B4" s="1" t="s">
        <v>3</v>
      </c>
      <c r="C4" s="1" t="s">
        <v>12</v>
      </c>
      <c r="D4" s="1" t="s">
        <v>22</v>
      </c>
      <c r="E4" s="11">
        <v>200</v>
      </c>
      <c r="F4" s="5">
        <v>3.2</v>
      </c>
      <c r="G4" s="7">
        <v>805500</v>
      </c>
      <c r="H4" s="2">
        <v>23</v>
      </c>
    </row>
    <row r="5" spans="2:8" x14ac:dyDescent="0.45">
      <c r="B5" s="1" t="s">
        <v>7</v>
      </c>
      <c r="C5" s="1" t="s">
        <v>16</v>
      </c>
      <c r="D5" s="1" t="s">
        <v>20</v>
      </c>
      <c r="E5" s="11">
        <v>210</v>
      </c>
      <c r="F5" s="5">
        <v>3.5</v>
      </c>
      <c r="G5" s="7">
        <v>668800</v>
      </c>
      <c r="H5" s="2">
        <v>33</v>
      </c>
    </row>
    <row r="6" spans="2:8" x14ac:dyDescent="0.45">
      <c r="B6" s="1" t="s">
        <v>9</v>
      </c>
      <c r="C6" s="1" t="s">
        <v>18</v>
      </c>
      <c r="D6" s="1" t="s">
        <v>22</v>
      </c>
      <c r="E6" s="11">
        <v>300</v>
      </c>
      <c r="F6" s="5">
        <v>3</v>
      </c>
      <c r="G6" s="7">
        <v>599700</v>
      </c>
      <c r="H6" s="2">
        <v>20</v>
      </c>
    </row>
    <row r="7" spans="2:8" x14ac:dyDescent="0.45">
      <c r="B7" s="1"/>
      <c r="C7" s="1"/>
      <c r="D7" s="33" t="s">
        <v>42</v>
      </c>
      <c r="E7" s="11"/>
      <c r="F7" s="5"/>
      <c r="G7" s="7">
        <f>SUBTOTAL(1,G3:G6)</f>
        <v>674075</v>
      </c>
      <c r="H7" s="2"/>
    </row>
    <row r="8" spans="2:8" x14ac:dyDescent="0.45">
      <c r="B8" s="1"/>
      <c r="C8" s="32" t="s">
        <v>38</v>
      </c>
      <c r="D8" s="1">
        <f>SUBTOTAL(3,D3:D6)</f>
        <v>4</v>
      </c>
      <c r="E8" s="11"/>
      <c r="F8" s="5"/>
      <c r="G8" s="7"/>
      <c r="H8" s="2"/>
    </row>
    <row r="9" spans="2:8" x14ac:dyDescent="0.45">
      <c r="B9" s="1" t="s">
        <v>6</v>
      </c>
      <c r="C9" s="1" t="s">
        <v>15</v>
      </c>
      <c r="D9" s="1" t="s">
        <v>19</v>
      </c>
      <c r="E9" s="11">
        <v>300</v>
      </c>
      <c r="F9" s="5">
        <v>3.5</v>
      </c>
      <c r="G9" s="7">
        <v>578600</v>
      </c>
      <c r="H9" s="2">
        <v>13</v>
      </c>
    </row>
    <row r="10" spans="2:8" x14ac:dyDescent="0.45">
      <c r="B10" s="1" t="s">
        <v>8</v>
      </c>
      <c r="C10" s="1" t="s">
        <v>17</v>
      </c>
      <c r="D10" s="1" t="s">
        <v>19</v>
      </c>
      <c r="E10" s="11">
        <v>500</v>
      </c>
      <c r="F10" s="5">
        <v>3.2</v>
      </c>
      <c r="G10" s="7">
        <v>607700</v>
      </c>
      <c r="H10" s="2">
        <v>17</v>
      </c>
    </row>
    <row r="11" spans="2:8" x14ac:dyDescent="0.45">
      <c r="B11" s="1"/>
      <c r="C11" s="1"/>
      <c r="D11" s="23" t="s">
        <v>43</v>
      </c>
      <c r="E11" s="11"/>
      <c r="F11" s="5"/>
      <c r="G11" s="7">
        <f>SUBTOTAL(1,G9:G10)</f>
        <v>593150</v>
      </c>
      <c r="H11" s="2"/>
    </row>
    <row r="12" spans="2:8" x14ac:dyDescent="0.45">
      <c r="B12" s="1"/>
      <c r="C12" s="23" t="s">
        <v>39</v>
      </c>
      <c r="D12" s="1">
        <f>SUBTOTAL(3,D9:D10)</f>
        <v>2</v>
      </c>
      <c r="E12" s="11"/>
      <c r="F12" s="5"/>
      <c r="G12" s="7"/>
      <c r="H12" s="2"/>
    </row>
    <row r="13" spans="2:8" x14ac:dyDescent="0.45">
      <c r="B13" s="1" t="s">
        <v>4</v>
      </c>
      <c r="C13" s="1" t="s">
        <v>13</v>
      </c>
      <c r="D13" s="1" t="s">
        <v>21</v>
      </c>
      <c r="E13" s="11">
        <v>500</v>
      </c>
      <c r="F13" s="5">
        <v>3</v>
      </c>
      <c r="G13" s="7">
        <v>785300</v>
      </c>
      <c r="H13" s="2">
        <v>18</v>
      </c>
    </row>
    <row r="14" spans="2:8" x14ac:dyDescent="0.45">
      <c r="B14" s="1" t="s">
        <v>5</v>
      </c>
      <c r="C14" s="1" t="s">
        <v>14</v>
      </c>
      <c r="D14" s="1" t="s">
        <v>21</v>
      </c>
      <c r="E14" s="11">
        <v>450</v>
      </c>
      <c r="F14" s="5">
        <v>3.5</v>
      </c>
      <c r="G14" s="7">
        <v>933900</v>
      </c>
      <c r="H14" s="2">
        <v>25</v>
      </c>
    </row>
    <row r="15" spans="2:8" x14ac:dyDescent="0.45">
      <c r="B15" s="14"/>
      <c r="C15" s="14"/>
      <c r="D15" s="24" t="s">
        <v>44</v>
      </c>
      <c r="E15" s="15"/>
      <c r="F15" s="16"/>
      <c r="G15" s="17">
        <f>SUBTOTAL(1,G13:G14)</f>
        <v>859600</v>
      </c>
      <c r="H15" s="18"/>
    </row>
    <row r="16" spans="2:8" x14ac:dyDescent="0.45">
      <c r="B16" s="14"/>
      <c r="C16" s="24" t="s">
        <v>40</v>
      </c>
      <c r="D16" s="14">
        <f>SUBTOTAL(3,D13:D14)</f>
        <v>2</v>
      </c>
      <c r="E16" s="15"/>
      <c r="F16" s="16"/>
      <c r="G16" s="17"/>
      <c r="H16" s="18"/>
    </row>
    <row r="17" spans="2:8" x14ac:dyDescent="0.45">
      <c r="B17" s="14"/>
      <c r="C17" s="24"/>
      <c r="D17" s="24" t="s">
        <v>45</v>
      </c>
      <c r="E17" s="15"/>
      <c r="F17" s="16"/>
      <c r="G17" s="17">
        <f>SUBTOTAL(1,G3:G14)</f>
        <v>700225</v>
      </c>
      <c r="H17" s="18"/>
    </row>
    <row r="18" spans="2:8" x14ac:dyDescent="0.45">
      <c r="B18" s="14"/>
      <c r="C18" s="24" t="s">
        <v>41</v>
      </c>
      <c r="D18" s="14">
        <f>SUBTOTAL(3,D3:D14)</f>
        <v>10</v>
      </c>
      <c r="E18" s="15"/>
      <c r="F18" s="16"/>
      <c r="G18" s="17"/>
      <c r="H18" s="18"/>
    </row>
  </sheetData>
  <sortState ref="B3:H10">
    <sortCondition ref="D3:D10" customList="안드로,원모바일,폰OS"/>
  </sortState>
  <phoneticPr fontId="2" type="noConversion"/>
  <conditionalFormatting sqref="H3:H18">
    <cfRule type="expression" dxfId="1" priority="2">
      <formula>$H3&gt;=25</formula>
    </cfRule>
    <cfRule type="expression" priority="3">
      <formula>$H3&gt;=25</formula>
    </cfRule>
    <cfRule type="expression" priority="4">
      <formula>$H3&gt;=25</formula>
    </cfRule>
  </conditionalFormatting>
  <conditionalFormatting sqref="B3:H18">
    <cfRule type="expression" dxfId="0" priority="1">
      <formula>$H3&gt;=25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제1작업</vt:lpstr>
      <vt:lpstr>제2작업</vt:lpstr>
      <vt:lpstr>제3작업</vt:lpstr>
      <vt:lpstr>제2작업!Criteria</vt:lpstr>
      <vt:lpstr>제2작업!Extract</vt:lpstr>
      <vt:lpstr>화소수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강정미</dc:creator>
  <cp:lastModifiedBy>신현지</cp:lastModifiedBy>
  <dcterms:created xsi:type="dcterms:W3CDTF">2020-05-22T04:36:03Z</dcterms:created>
  <dcterms:modified xsi:type="dcterms:W3CDTF">2020-05-27T13:54:27Z</dcterms:modified>
</cp:coreProperties>
</file>