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020" activeTab="3"/>
  </bookViews>
  <sheets>
    <sheet name="제1작업" sheetId="3" r:id="rId1"/>
    <sheet name="제2작업" sheetId="1" r:id="rId2"/>
    <sheet name="제3작업" sheetId="5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평형">제1작업!$F$5:$F$12</definedName>
  </definedNames>
  <calcPr calcId="152511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3" i="3" l="1"/>
  <c r="J13" i="3" l="1"/>
  <c r="J14" i="3" l="1"/>
  <c r="J6" i="3" l="1"/>
  <c r="J7" i="3"/>
  <c r="J8" i="3"/>
  <c r="J9" i="3"/>
  <c r="J10" i="3"/>
  <c r="J11" i="3"/>
  <c r="J12" i="3"/>
  <c r="J5" i="3"/>
  <c r="I6" i="3" l="1"/>
  <c r="I7" i="3"/>
  <c r="I8" i="3"/>
  <c r="I9" i="3"/>
  <c r="I10" i="3"/>
  <c r="I11" i="3"/>
  <c r="I12" i="3"/>
  <c r="I5" i="3"/>
  <c r="E14" i="3" l="1"/>
</calcChain>
</file>

<file path=xl/sharedStrings.xml><?xml version="1.0" encoding="utf-8"?>
<sst xmlns="http://schemas.openxmlformats.org/spreadsheetml/2006/main" count="118" uniqueCount="44">
  <si>
    <t>예약코드</t>
    <phoneticPr fontId="2" type="noConversion"/>
  </si>
  <si>
    <t>A-101-1</t>
    <phoneticPr fontId="2" type="noConversion"/>
  </si>
  <si>
    <t>B-102-2</t>
    <phoneticPr fontId="2" type="noConversion"/>
  </si>
  <si>
    <t>A103-1</t>
    <phoneticPr fontId="2" type="noConversion"/>
  </si>
  <si>
    <t>B104-2</t>
    <phoneticPr fontId="2" type="noConversion"/>
  </si>
  <si>
    <t>C105-3</t>
    <phoneticPr fontId="2" type="noConversion"/>
  </si>
  <si>
    <t>B106-2</t>
    <phoneticPr fontId="2" type="noConversion"/>
  </si>
  <si>
    <t>D107-3</t>
    <phoneticPr fontId="2" type="noConversion"/>
  </si>
  <si>
    <t>D-108-3</t>
    <phoneticPr fontId="2" type="noConversion"/>
  </si>
  <si>
    <t>고객명</t>
    <phoneticPr fontId="2" type="noConversion"/>
  </si>
  <si>
    <t>김미영</t>
  </si>
  <si>
    <t>김미영</t>
    <phoneticPr fontId="2" type="noConversion"/>
  </si>
  <si>
    <t>강은덕</t>
    <phoneticPr fontId="2" type="noConversion"/>
  </si>
  <si>
    <t>신유복</t>
    <phoneticPr fontId="2" type="noConversion"/>
  </si>
  <si>
    <t>소지우</t>
    <phoneticPr fontId="2" type="noConversion"/>
  </si>
  <si>
    <t>최미순</t>
    <phoneticPr fontId="2" type="noConversion"/>
  </si>
  <si>
    <t>박아름</t>
    <phoneticPr fontId="2" type="noConversion"/>
  </si>
  <si>
    <t>황장군</t>
    <phoneticPr fontId="2" type="noConversion"/>
  </si>
  <si>
    <t>홍지수</t>
    <phoneticPr fontId="2" type="noConversion"/>
  </si>
  <si>
    <t>목적</t>
    <phoneticPr fontId="2" type="noConversion"/>
  </si>
  <si>
    <t>가족여행</t>
    <phoneticPr fontId="2" type="noConversion"/>
  </si>
  <si>
    <t>직장인의워크샵</t>
    <phoneticPr fontId="2" type="noConversion"/>
  </si>
  <si>
    <t>친구모임</t>
    <phoneticPr fontId="2" type="noConversion"/>
  </si>
  <si>
    <t>직장인워크샵</t>
    <phoneticPr fontId="2" type="noConversion"/>
  </si>
  <si>
    <t>예약일자</t>
    <phoneticPr fontId="2" type="noConversion"/>
  </si>
  <si>
    <t>평형</t>
    <phoneticPr fontId="2" type="noConversion"/>
  </si>
  <si>
    <t>요금
(1박)</t>
    <phoneticPr fontId="2" type="noConversion"/>
  </si>
  <si>
    <t>예약
일수</t>
    <phoneticPr fontId="2" type="noConversion"/>
  </si>
  <si>
    <t>고객구분</t>
    <phoneticPr fontId="2" type="noConversion"/>
  </si>
  <si>
    <t>이용금액</t>
    <phoneticPr fontId="2" type="noConversion"/>
  </si>
  <si>
    <t>가족여행의 요금(1박) 평균</t>
    <phoneticPr fontId="2" type="noConversion"/>
  </si>
  <si>
    <t>평형이 25평 이상인 예약건수</t>
    <phoneticPr fontId="2" type="noConversion"/>
  </si>
  <si>
    <t>평형이 가장 큰 고객명</t>
    <phoneticPr fontId="2" type="noConversion"/>
  </si>
  <si>
    <t>&lt;&gt;가족여행</t>
    <phoneticPr fontId="2" type="noConversion"/>
  </si>
  <si>
    <t>총합계</t>
  </si>
  <si>
    <t>가족여행</t>
  </si>
  <si>
    <t>직장인워크샵</t>
  </si>
  <si>
    <t>친구모임</t>
  </si>
  <si>
    <t>개수 : 고객명</t>
  </si>
  <si>
    <t>목적</t>
  </si>
  <si>
    <t>평형</t>
  </si>
  <si>
    <t>*</t>
  </si>
  <si>
    <t>직장인워크샵</t>
    <phoneticPr fontId="2" type="noConversion"/>
  </si>
  <si>
    <t>평균 : 예약일수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</si>
</sst>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평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41" fontId="3" fillId="0" borderId="2" xfId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1" fontId="3" fillId="0" borderId="16" xfId="1" applyFont="1" applyBorder="1" applyAlignment="1">
      <alignment horizontal="center" vertical="center"/>
    </xf>
    <xf numFmtId="41" fontId="3" fillId="0" borderId="7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6" formatCode="0&quot;평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ko-KR" sz="2000"/>
              <a:t>2</a:t>
            </a:r>
            <a:r>
              <a:rPr lang="ko-KR" altLang="en-US" sz="2000"/>
              <a:t>월 가족여행 예약현황</a:t>
            </a:r>
            <a:endParaRPr lang="ko-KR" sz="2000"/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평형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(제1작업!$C$5,제1작업!$C$7,제1작업!$C$9,제1작업!$C$12)</c:f>
              <c:strCache>
                <c:ptCount val="4"/>
                <c:pt idx="0">
                  <c:v>김미영</c:v>
                </c:pt>
                <c:pt idx="1">
                  <c:v>신유복</c:v>
                </c:pt>
                <c:pt idx="2">
                  <c:v>최미순</c:v>
                </c:pt>
                <c:pt idx="3">
                  <c:v>홍지수</c:v>
                </c:pt>
              </c:strCache>
            </c:strRef>
          </c:cat>
          <c:val>
            <c:numRef>
              <c:f>(제1작업!$F$5,제1작업!$F$7,제1작업!$F$9,제1작업!$F$12)</c:f>
              <c:numCache>
                <c:formatCode>0"평"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20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6717056"/>
        <c:axId val="238905600"/>
      </c:barChart>
      <c:lineChart>
        <c:grouping val="standar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예약
일수</c:v>
                </c:pt>
              </c:strCache>
            </c:strRef>
          </c:tx>
          <c:cat>
            <c:strRef>
              <c:f>(제1작업!$C$5,제1작업!$C$7,제1작업!$C$9,제1작업!$C$12)</c:f>
              <c:strCache>
                <c:ptCount val="4"/>
                <c:pt idx="0">
                  <c:v>김미영</c:v>
                </c:pt>
                <c:pt idx="1">
                  <c:v>신유복</c:v>
                </c:pt>
                <c:pt idx="2">
                  <c:v>최미순</c:v>
                </c:pt>
                <c:pt idx="3">
                  <c:v>홍지수</c:v>
                </c:pt>
              </c:strCache>
            </c:strRef>
          </c:cat>
          <c:val>
            <c:numRef>
              <c:f>(제1작업!$H$5,제1작업!$H$7,제1작업!$H$9,제1작업!$H$12)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32864"/>
        <c:axId val="238907328"/>
      </c:lineChart>
      <c:catAx>
        <c:axId val="236717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238905600"/>
        <c:crosses val="autoZero"/>
        <c:auto val="1"/>
        <c:lblAlgn val="ctr"/>
        <c:lblOffset val="100"/>
        <c:noMultiLvlLbl val="0"/>
      </c:catAx>
      <c:valAx>
        <c:axId val="2389056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ko-KR" altLang="en-US"/>
                  <a:t>평형</a:t>
                </a:r>
              </a:p>
            </c:rich>
          </c:tx>
          <c:layout>
            <c:manualLayout>
              <c:xMode val="edge"/>
              <c:yMode val="edge"/>
              <c:x val="5.3623968258851899E-2"/>
              <c:y val="5.1473702564596137E-2"/>
            </c:manualLayout>
          </c:layout>
          <c:overlay val="0"/>
        </c:title>
        <c:numFmt formatCode="0&quot;평&quot;" sourceLinked="1"/>
        <c:majorTickMark val="none"/>
        <c:minorTickMark val="none"/>
        <c:tickLblPos val="nextTo"/>
        <c:crossAx val="236717056"/>
        <c:crosses val="autoZero"/>
        <c:crossBetween val="between"/>
      </c:valAx>
      <c:valAx>
        <c:axId val="2389073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ko-KR" altLang="en-US"/>
                  <a:t>예약일수</a:t>
                </a:r>
                <a:endParaRPr lang="en-US" altLang="ko-KR"/>
              </a:p>
            </c:rich>
          </c:tx>
          <c:layout>
            <c:manualLayout>
              <c:xMode val="edge"/>
              <c:yMode val="edge"/>
              <c:x val="0.87079221841854959"/>
              <c:y val="5.763707900981215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6532864"/>
        <c:crosses val="max"/>
        <c:crossBetween val="between"/>
        <c:majorUnit val="1"/>
      </c:valAx>
      <c:catAx>
        <c:axId val="26653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89073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.56864542815941332"/>
          <c:y val="0.13464174454828662"/>
          <c:w val="0.27285478362735321"/>
          <c:h val="0.10523364485981308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6</xdr:col>
      <xdr:colOff>133350</xdr:colOff>
      <xdr:row>2</xdr:row>
      <xdr:rowOff>123825</xdr:rowOff>
    </xdr:to>
    <xdr:sp macro="" textlink="">
      <xdr:nvSpPr>
        <xdr:cNvPr id="2" name="모서리가 둥근 직사각형 1"/>
        <xdr:cNvSpPr/>
      </xdr:nvSpPr>
      <xdr:spPr>
        <a:xfrm>
          <a:off x="123825" y="47625"/>
          <a:ext cx="3876675" cy="495300"/>
        </a:xfrm>
        <a:prstGeom prst="roundRect">
          <a:avLst/>
        </a:prstGeom>
        <a:solidFill>
          <a:srgbClr val="0070C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>
              <a:latin typeface="돋움" panose="020B0600000101010101" pitchFamily="50" charset="-127"/>
              <a:ea typeface="돋움" panose="020B0600000101010101" pitchFamily="50" charset="-127"/>
            </a:rPr>
            <a:t>대한펜션 </a:t>
          </a:r>
          <a:r>
            <a:rPr lang="en-US" altLang="ko-KR" sz="2800">
              <a:latin typeface="돋움" panose="020B0600000101010101" pitchFamily="50" charset="-127"/>
              <a:ea typeface="돋움" panose="020B0600000101010101" pitchFamily="50" charset="-127"/>
            </a:rPr>
            <a:t>2</a:t>
          </a:r>
          <a:r>
            <a:rPr lang="ko-KR" altLang="en-US" sz="2800">
              <a:latin typeface="돋움" panose="020B0600000101010101" pitchFamily="50" charset="-127"/>
              <a:ea typeface="돋움" panose="020B0600000101010101" pitchFamily="50" charset="-127"/>
            </a:rPr>
            <a:t>월 예약현황</a:t>
          </a:r>
        </a:p>
      </xdr:txBody>
    </xdr:sp>
    <xdr:clientData/>
  </xdr:twoCellAnchor>
  <xdr:twoCellAnchor editAs="oneCell">
    <xdr:from>
      <xdr:col>6</xdr:col>
      <xdr:colOff>762000</xdr:colOff>
      <xdr:row>0</xdr:row>
      <xdr:rowOff>9525</xdr:rowOff>
    </xdr:from>
    <xdr:to>
      <xdr:col>10</xdr:col>
      <xdr:colOff>9525</xdr:colOff>
      <xdr:row>2</xdr:row>
      <xdr:rowOff>171450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9525"/>
          <a:ext cx="23241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694" cy="6067778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0.16049</cdr:x>
      <cdr:y>0.14686</cdr:y>
    </cdr:from>
    <cdr:to>
      <cdr:x>0.52812</cdr:x>
      <cdr:y>0.24655</cdr:y>
    </cdr:to>
    <cdr:sp macro="" textlink="">
      <cdr:nvSpPr>
        <cdr:cNvPr id="2" name="위쪽 리본 1"/>
        <cdr:cNvSpPr/>
      </cdr:nvSpPr>
      <cdr:spPr>
        <a:xfrm xmlns:a="http://schemas.openxmlformats.org/drawingml/2006/main">
          <a:off x="1114427" y="782445"/>
          <a:ext cx="2552699" cy="531105"/>
        </a:xfrm>
        <a:prstGeom xmlns:a="http://schemas.openxmlformats.org/drawingml/2006/main" prst="ribbon2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비수기 </a:t>
          </a:r>
          <a:r>
            <a:rPr lang="en-US" altLang="ko-KR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20% </a:t>
          </a:r>
          <a:r>
            <a:rPr lang="ko-KR" altLang="en-US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할인</a:t>
          </a:r>
          <a:endParaRPr lang="ko-KR">
            <a:solidFill>
              <a:schemeClr val="tx1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강정미" refreshedDate="43965.667742708334" createdVersion="5" refreshedVersion="5" minRefreshableVersion="3" recordCount="8">
  <cacheSource type="worksheet">
    <worksheetSource ref="B4:J12" sheet="제1작업"/>
  </cacheSource>
  <cacheFields count="9">
    <cacheField name="예약코드" numFmtId="0">
      <sharedItems/>
    </cacheField>
    <cacheField name="고객명" numFmtId="0">
      <sharedItems/>
    </cacheField>
    <cacheField name="목적" numFmtId="0">
      <sharedItems count="3">
        <s v="가족여행"/>
        <s v="직장인워크샵"/>
        <s v="친구모임"/>
      </sharedItems>
    </cacheField>
    <cacheField name="예약일자" numFmtId="14">
      <sharedItems containsSemiMixedTypes="0" containsNonDate="0" containsDate="1" containsString="0" minDate="2015-02-05T00:00:00" maxDate="2015-02-24T00:00:00"/>
    </cacheField>
    <cacheField name="평형" numFmtId="176">
      <sharedItems containsSemiMixedTypes="0" containsString="0" containsNumber="1" containsInteger="1" minValue="15" maxValue="30" count="5">
        <n v="15"/>
        <n v="25"/>
        <n v="17"/>
        <n v="20"/>
        <n v="30"/>
      </sharedItems>
    </cacheField>
    <cacheField name="요금_x000a_(1박)" numFmtId="41">
      <sharedItems containsSemiMixedTypes="0" containsString="0" containsNumber="1" containsInteger="1" minValue="120000" maxValue="300000"/>
    </cacheField>
    <cacheField name="예약_x000a_일수" numFmtId="0">
      <sharedItems containsSemiMixedTypes="0" containsString="0" containsNumber="1" containsInteger="1" minValue="1" maxValue="3"/>
    </cacheField>
    <cacheField name="고객구분" numFmtId="0">
      <sharedItems/>
    </cacheField>
    <cacheField name="이용금액" numFmtId="41">
      <sharedItems containsSemiMixedTypes="0" containsString="0" containsNumber="1" containsInteger="1" minValue="135000" maxValue="7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-101-1"/>
    <s v="김미영"/>
    <x v="0"/>
    <d v="2015-02-05T00:00:00"/>
    <x v="0"/>
    <n v="120000"/>
    <n v="3"/>
    <s v="우수고객"/>
    <n v="324000"/>
  </r>
  <r>
    <s v="B-102-2"/>
    <s v="강은덕"/>
    <x v="1"/>
    <d v="2015-02-19T00:00:00"/>
    <x v="1"/>
    <n v="250000"/>
    <n v="2"/>
    <s v="일반고객"/>
    <n v="400000"/>
  </r>
  <r>
    <s v="A103-1"/>
    <s v="신유복"/>
    <x v="0"/>
    <d v="2015-02-12T00:00:00"/>
    <x v="2"/>
    <n v="150000"/>
    <n v="1"/>
    <s v="우수고객"/>
    <n v="135000"/>
  </r>
  <r>
    <s v="B104-2"/>
    <s v="소지우"/>
    <x v="2"/>
    <d v="2015-02-05T00:00:00"/>
    <x v="1"/>
    <n v="250000"/>
    <n v="1"/>
    <s v="일반고객"/>
    <n v="200000"/>
  </r>
  <r>
    <s v="C105-3"/>
    <s v="최미순"/>
    <x v="0"/>
    <d v="2015-02-23T00:00:00"/>
    <x v="3"/>
    <n v="210000"/>
    <n v="2"/>
    <s v=""/>
    <n v="294000"/>
  </r>
  <r>
    <s v="B106-2"/>
    <s v="박아름"/>
    <x v="1"/>
    <d v="2015-02-12T00:00:00"/>
    <x v="4"/>
    <n v="300000"/>
    <n v="3"/>
    <s v="일반고객"/>
    <n v="720000"/>
  </r>
  <r>
    <s v="D107-3"/>
    <s v="황장군"/>
    <x v="2"/>
    <d v="2015-02-18T00:00:00"/>
    <x v="1"/>
    <n v="250000"/>
    <n v="2"/>
    <s v=""/>
    <n v="350000"/>
  </r>
  <r>
    <s v="D-108-3"/>
    <s v="홍지수"/>
    <x v="0"/>
    <d v="2015-02-21T00:00:00"/>
    <x v="2"/>
    <n v="150000"/>
    <n v="2"/>
    <s v=""/>
    <n v="2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7" applyNumberFormats="0" applyBorderFormats="0" applyFontFormats="0" applyPatternFormats="0" applyAlignmentFormats="0" applyWidthHeightFormats="1" dataCaption="값" missingCaption="*" updatedVersion="4" minRefreshableVersion="3" useAutoFormatting="1" colGrandTotals="0" itemPrintTitles="1" mergeItem="1" createdVersion="5" indent="0" outline="1" outlineData="1" multipleFieldFilters="0" rowHeaderCaption="평형" colHeaderCaption="목적">
  <location ref="B2:H10" firstHeaderRow="1" firstDataRow="3" firstDataCol="1"/>
  <pivotFields count="9">
    <pivotField showAll="0"/>
    <pivotField dataField="1" showAll="0"/>
    <pivotField axis="axisCol" showAll="0">
      <items count="4">
        <item x="2"/>
        <item x="1"/>
        <item x="0"/>
        <item t="default"/>
      </items>
    </pivotField>
    <pivotField numFmtId="14" showAll="0"/>
    <pivotField axis="axisRow" numFmtId="176" showAll="0">
      <items count="6">
        <item x="0"/>
        <item x="2"/>
        <item x="3"/>
        <item x="1"/>
        <item x="4"/>
        <item t="default"/>
      </items>
    </pivotField>
    <pivotField numFmtId="41" showAll="0"/>
    <pivotField dataField="1" showAll="0"/>
    <pivotField showAll="0"/>
    <pivotField numFmtId="41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고객명" fld="1" subtotal="count" baseField="0" baseItem="0"/>
    <dataField name="평균 : 예약일수" fld="6" subtotal="average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7:H20" totalsRowShown="0" headerRowDxfId="10" headerRowBorderDxfId="9" tableBorderDxfId="8" totalsRowBorderDxfId="7">
  <autoFilter ref="B17:H20"/>
  <tableColumns count="7">
    <tableColumn id="1" name="예약코드" dataDxfId="6"/>
    <tableColumn id="2" name="고객명" dataDxfId="5"/>
    <tableColumn id="3" name="목적" dataDxfId="4"/>
    <tableColumn id="4" name="예약일자" dataDxfId="3"/>
    <tableColumn id="5" name="평형" dataDxfId="2"/>
    <tableColumn id="6" name="요금_x000a_(1박)" dataDxfId="1" dataCellStyle="쉼표 [0]"/>
    <tableColumn id="7" name="예약_x000a_일수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10" workbookViewId="0">
      <selection activeCell="H12" activeCellId="11" sqref="C4:C5 C7 C9 C12 F4:F5 F7 F9 F12 H4:H5 H7 H9 H12"/>
    </sheetView>
  </sheetViews>
  <sheetFormatPr defaultRowHeight="17" x14ac:dyDescent="0.45"/>
  <cols>
    <col min="1" max="1" width="1.58203125" customWidth="1"/>
    <col min="4" max="4" width="15.5" customWidth="1"/>
    <col min="5" max="5" width="13" bestFit="1" customWidth="1"/>
    <col min="6" max="6" width="9.08203125" bestFit="1" customWidth="1"/>
    <col min="7" max="7" width="11.25" bestFit="1" customWidth="1"/>
    <col min="8" max="8" width="9.08203125" bestFit="1" customWidth="1"/>
    <col min="10" max="10" width="11" customWidth="1"/>
    <col min="13" max="13" width="3.33203125" customWidth="1"/>
  </cols>
  <sheetData>
    <row r="1" spans="2:10" ht="24.75" customHeight="1" x14ac:dyDescent="0.3"/>
    <row r="2" spans="2:10" ht="22.5" customHeight="1" x14ac:dyDescent="0.3"/>
    <row r="3" spans="2:10" ht="17.25" thickBot="1" x14ac:dyDescent="0.35"/>
    <row r="4" spans="2:10" ht="28" x14ac:dyDescent="0.45">
      <c r="B4" s="7" t="s">
        <v>0</v>
      </c>
      <c r="C4" s="8" t="s">
        <v>9</v>
      </c>
      <c r="D4" s="8" t="s">
        <v>19</v>
      </c>
      <c r="E4" s="8" t="s">
        <v>24</v>
      </c>
      <c r="F4" s="8" t="s">
        <v>25</v>
      </c>
      <c r="G4" s="9" t="s">
        <v>26</v>
      </c>
      <c r="H4" s="9" t="s">
        <v>27</v>
      </c>
      <c r="I4" s="8" t="s">
        <v>28</v>
      </c>
      <c r="J4" s="10" t="s">
        <v>29</v>
      </c>
    </row>
    <row r="5" spans="2:10" x14ac:dyDescent="0.45">
      <c r="B5" s="11" t="s">
        <v>1</v>
      </c>
      <c r="C5" s="2" t="s">
        <v>11</v>
      </c>
      <c r="D5" s="2" t="s">
        <v>20</v>
      </c>
      <c r="E5" s="3">
        <v>42040</v>
      </c>
      <c r="F5" s="6">
        <v>15</v>
      </c>
      <c r="G5" s="5">
        <v>120000</v>
      </c>
      <c r="H5" s="4">
        <v>3</v>
      </c>
      <c r="I5" s="2" t="str">
        <f>IF(LEFT(B5,1)="A","우수고객",IF(LEFT(B5,1)="B","일반고객",""))</f>
        <v>우수고객</v>
      </c>
      <c r="J5" s="12">
        <f>G5*H5-(G5*H5*RIGHT(B5,1)*10%)</f>
        <v>324000</v>
      </c>
    </row>
    <row r="6" spans="2:10" x14ac:dyDescent="0.45">
      <c r="B6" s="11" t="s">
        <v>2</v>
      </c>
      <c r="C6" s="2" t="s">
        <v>12</v>
      </c>
      <c r="D6" s="2" t="s">
        <v>42</v>
      </c>
      <c r="E6" s="3">
        <v>42054</v>
      </c>
      <c r="F6" s="6">
        <v>25</v>
      </c>
      <c r="G6" s="5">
        <v>250000</v>
      </c>
      <c r="H6" s="4">
        <v>2</v>
      </c>
      <c r="I6" s="2" t="str">
        <f t="shared" ref="I6:I12" si="0">IF(LEFT(B6,1)="A","우수고객",IF(LEFT(B6,1)="B","일반고객",""))</f>
        <v>일반고객</v>
      </c>
      <c r="J6" s="12">
        <f t="shared" ref="J6:J12" si="1">G6*H6-(G6*H6*RIGHT(B6,1)*10%)</f>
        <v>400000</v>
      </c>
    </row>
    <row r="7" spans="2:10" x14ac:dyDescent="0.45">
      <c r="B7" s="11" t="s">
        <v>3</v>
      </c>
      <c r="C7" s="2" t="s">
        <v>13</v>
      </c>
      <c r="D7" s="2" t="s">
        <v>20</v>
      </c>
      <c r="E7" s="3">
        <v>42047</v>
      </c>
      <c r="F7" s="6">
        <v>17</v>
      </c>
      <c r="G7" s="5">
        <v>150000</v>
      </c>
      <c r="H7" s="4">
        <v>1</v>
      </c>
      <c r="I7" s="2" t="str">
        <f t="shared" si="0"/>
        <v>우수고객</v>
      </c>
      <c r="J7" s="12">
        <f t="shared" si="1"/>
        <v>135000</v>
      </c>
    </row>
    <row r="8" spans="2:10" x14ac:dyDescent="0.45">
      <c r="B8" s="11" t="s">
        <v>4</v>
      </c>
      <c r="C8" s="2" t="s">
        <v>14</v>
      </c>
      <c r="D8" s="2" t="s">
        <v>22</v>
      </c>
      <c r="E8" s="3">
        <v>42040</v>
      </c>
      <c r="F8" s="6">
        <v>25</v>
      </c>
      <c r="G8" s="5">
        <v>250000</v>
      </c>
      <c r="H8" s="4">
        <v>1</v>
      </c>
      <c r="I8" s="2" t="str">
        <f t="shared" si="0"/>
        <v>일반고객</v>
      </c>
      <c r="J8" s="12">
        <f t="shared" si="1"/>
        <v>200000</v>
      </c>
    </row>
    <row r="9" spans="2:10" x14ac:dyDescent="0.45">
      <c r="B9" s="11" t="s">
        <v>5</v>
      </c>
      <c r="C9" s="2" t="s">
        <v>15</v>
      </c>
      <c r="D9" s="2" t="s">
        <v>20</v>
      </c>
      <c r="E9" s="3">
        <v>42058</v>
      </c>
      <c r="F9" s="6">
        <v>20</v>
      </c>
      <c r="G9" s="5">
        <v>210000</v>
      </c>
      <c r="H9" s="4">
        <v>2</v>
      </c>
      <c r="I9" s="2" t="str">
        <f t="shared" si="0"/>
        <v/>
      </c>
      <c r="J9" s="12">
        <f t="shared" si="1"/>
        <v>294000</v>
      </c>
    </row>
    <row r="10" spans="2:10" x14ac:dyDescent="0.45">
      <c r="B10" s="11" t="s">
        <v>6</v>
      </c>
      <c r="C10" s="2" t="s">
        <v>16</v>
      </c>
      <c r="D10" s="2" t="s">
        <v>23</v>
      </c>
      <c r="E10" s="3">
        <v>42047</v>
      </c>
      <c r="F10" s="6">
        <v>30</v>
      </c>
      <c r="G10" s="5">
        <v>300000</v>
      </c>
      <c r="H10" s="4">
        <v>3</v>
      </c>
      <c r="I10" s="2" t="str">
        <f t="shared" si="0"/>
        <v>일반고객</v>
      </c>
      <c r="J10" s="12">
        <f t="shared" si="1"/>
        <v>720000</v>
      </c>
    </row>
    <row r="11" spans="2:10" x14ac:dyDescent="0.45">
      <c r="B11" s="11" t="s">
        <v>7</v>
      </c>
      <c r="C11" s="2" t="s">
        <v>17</v>
      </c>
      <c r="D11" s="2" t="s">
        <v>22</v>
      </c>
      <c r="E11" s="3">
        <v>42053</v>
      </c>
      <c r="F11" s="6">
        <v>25</v>
      </c>
      <c r="G11" s="5">
        <v>250000</v>
      </c>
      <c r="H11" s="4">
        <v>2</v>
      </c>
      <c r="I11" s="2" t="str">
        <f t="shared" si="0"/>
        <v/>
      </c>
      <c r="J11" s="12">
        <f t="shared" si="1"/>
        <v>350000</v>
      </c>
    </row>
    <row r="12" spans="2:10" ht="17.5" thickBot="1" x14ac:dyDescent="0.5">
      <c r="B12" s="17" t="s">
        <v>8</v>
      </c>
      <c r="C12" s="18" t="s">
        <v>18</v>
      </c>
      <c r="D12" s="18" t="s">
        <v>20</v>
      </c>
      <c r="E12" s="19">
        <v>42056</v>
      </c>
      <c r="F12" s="20">
        <v>17</v>
      </c>
      <c r="G12" s="21">
        <v>150000</v>
      </c>
      <c r="H12" s="22">
        <v>2</v>
      </c>
      <c r="I12" s="18" t="str">
        <f t="shared" si="0"/>
        <v/>
      </c>
      <c r="J12" s="23">
        <f t="shared" si="1"/>
        <v>210000</v>
      </c>
    </row>
    <row r="13" spans="2:10" x14ac:dyDescent="0.45">
      <c r="B13" s="39" t="s">
        <v>30</v>
      </c>
      <c r="C13" s="40"/>
      <c r="D13" s="40"/>
      <c r="E13" s="24">
        <f>ROUND(DAVERAGE(B4:J12,G4,D4:D5),-3)</f>
        <v>158000</v>
      </c>
      <c r="F13" s="46"/>
      <c r="G13" s="43" t="s">
        <v>32</v>
      </c>
      <c r="H13" s="44"/>
      <c r="I13" s="45"/>
      <c r="J13" s="25" t="str">
        <f>INDEX(B5:J12,MATCH(MAX(F5:F12),F5:F12,0),2)</f>
        <v>박아름</v>
      </c>
    </row>
    <row r="14" spans="2:10" ht="17.5" thickBot="1" x14ac:dyDescent="0.5">
      <c r="B14" s="41" t="s">
        <v>31</v>
      </c>
      <c r="C14" s="42"/>
      <c r="D14" s="42"/>
      <c r="E14" s="13">
        <f>COUNTIF(평형,"&gt;=25")</f>
        <v>4</v>
      </c>
      <c r="F14" s="47"/>
      <c r="G14" s="14" t="s">
        <v>9</v>
      </c>
      <c r="H14" s="15" t="s">
        <v>10</v>
      </c>
      <c r="I14" s="14" t="s">
        <v>19</v>
      </c>
      <c r="J14" s="16" t="str">
        <f>VLOOKUP(H14,C4:J12,2,FALSE)</f>
        <v>가족여행</v>
      </c>
    </row>
    <row r="22" spans="6:6" ht="16.5" x14ac:dyDescent="0.3">
      <c r="F22" s="1"/>
    </row>
  </sheetData>
  <mergeCells count="4">
    <mergeCell ref="B13:D13"/>
    <mergeCell ref="B14:D14"/>
    <mergeCell ref="G13:I13"/>
    <mergeCell ref="F13:F14"/>
  </mergeCells>
  <phoneticPr fontId="2" type="noConversion"/>
  <conditionalFormatting sqref="H5:H12">
    <cfRule type="cellIs" dxfId="12" priority="1" operator="between">
      <formula>"="</formula>
      <formula>3</formula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opLeftCell="A7" workbookViewId="0">
      <selection activeCell="C14" sqref="C14"/>
    </sheetView>
  </sheetViews>
  <sheetFormatPr defaultRowHeight="17" x14ac:dyDescent="0.45"/>
  <cols>
    <col min="1" max="1" width="1.58203125" customWidth="1"/>
    <col min="2" max="2" width="12.25" customWidth="1"/>
    <col min="3" max="3" width="11.58203125" customWidth="1"/>
    <col min="4" max="4" width="14.33203125" customWidth="1"/>
    <col min="5" max="5" width="13" bestFit="1" customWidth="1"/>
    <col min="6" max="6" width="9.08203125" bestFit="1" customWidth="1"/>
    <col min="7" max="7" width="11.25" bestFit="1" customWidth="1"/>
    <col min="8" max="8" width="9.08203125" bestFit="1" customWidth="1"/>
  </cols>
  <sheetData>
    <row r="1" spans="2:8" ht="17.25" thickBot="1" x14ac:dyDescent="0.35"/>
    <row r="2" spans="2:8" ht="28" x14ac:dyDescent="0.45">
      <c r="B2" s="7" t="s">
        <v>0</v>
      </c>
      <c r="C2" s="8" t="s">
        <v>9</v>
      </c>
      <c r="D2" s="8" t="s">
        <v>19</v>
      </c>
      <c r="E2" s="8" t="s">
        <v>24</v>
      </c>
      <c r="F2" s="8" t="s">
        <v>25</v>
      </c>
      <c r="G2" s="9" t="s">
        <v>26</v>
      </c>
      <c r="H2" s="9" t="s">
        <v>27</v>
      </c>
    </row>
    <row r="3" spans="2:8" x14ac:dyDescent="0.45">
      <c r="B3" s="11" t="s">
        <v>1</v>
      </c>
      <c r="C3" s="2" t="s">
        <v>11</v>
      </c>
      <c r="D3" s="2" t="s">
        <v>20</v>
      </c>
      <c r="E3" s="3">
        <v>42040</v>
      </c>
      <c r="F3" s="6">
        <v>15</v>
      </c>
      <c r="G3" s="5">
        <v>120000</v>
      </c>
      <c r="H3" s="4">
        <v>3</v>
      </c>
    </row>
    <row r="4" spans="2:8" x14ac:dyDescent="0.45">
      <c r="B4" s="11" t="s">
        <v>2</v>
      </c>
      <c r="C4" s="2" t="s">
        <v>12</v>
      </c>
      <c r="D4" s="2" t="s">
        <v>21</v>
      </c>
      <c r="E4" s="3">
        <v>42054</v>
      </c>
      <c r="F4" s="6">
        <v>25</v>
      </c>
      <c r="G4" s="5">
        <v>250000</v>
      </c>
      <c r="H4" s="4">
        <v>2</v>
      </c>
    </row>
    <row r="5" spans="2:8" x14ac:dyDescent="0.45">
      <c r="B5" s="11" t="s">
        <v>3</v>
      </c>
      <c r="C5" s="2" t="s">
        <v>13</v>
      </c>
      <c r="D5" s="2" t="s">
        <v>20</v>
      </c>
      <c r="E5" s="3">
        <v>42047</v>
      </c>
      <c r="F5" s="6">
        <v>17</v>
      </c>
      <c r="G5" s="5">
        <v>150000</v>
      </c>
      <c r="H5" s="4">
        <v>1</v>
      </c>
    </row>
    <row r="6" spans="2:8" x14ac:dyDescent="0.45">
      <c r="B6" s="11" t="s">
        <v>4</v>
      </c>
      <c r="C6" s="2" t="s">
        <v>14</v>
      </c>
      <c r="D6" s="2" t="s">
        <v>22</v>
      </c>
      <c r="E6" s="3">
        <v>42040</v>
      </c>
      <c r="F6" s="6">
        <v>25</v>
      </c>
      <c r="G6" s="5">
        <v>250000</v>
      </c>
      <c r="H6" s="4">
        <v>1</v>
      </c>
    </row>
    <row r="7" spans="2:8" x14ac:dyDescent="0.45">
      <c r="B7" s="11" t="s">
        <v>5</v>
      </c>
      <c r="C7" s="2" t="s">
        <v>15</v>
      </c>
      <c r="D7" s="2" t="s">
        <v>20</v>
      </c>
      <c r="E7" s="3">
        <v>42058</v>
      </c>
      <c r="F7" s="6">
        <v>20</v>
      </c>
      <c r="G7" s="5">
        <v>210000</v>
      </c>
      <c r="H7" s="4">
        <v>2</v>
      </c>
    </row>
    <row r="8" spans="2:8" x14ac:dyDescent="0.45">
      <c r="B8" s="11" t="s">
        <v>6</v>
      </c>
      <c r="C8" s="2" t="s">
        <v>16</v>
      </c>
      <c r="D8" s="2" t="s">
        <v>23</v>
      </c>
      <c r="E8" s="3">
        <v>42047</v>
      </c>
      <c r="F8" s="6">
        <v>30</v>
      </c>
      <c r="G8" s="5">
        <v>300000</v>
      </c>
      <c r="H8" s="4">
        <v>3</v>
      </c>
    </row>
    <row r="9" spans="2:8" x14ac:dyDescent="0.45">
      <c r="B9" s="11" t="s">
        <v>7</v>
      </c>
      <c r="C9" s="2" t="s">
        <v>17</v>
      </c>
      <c r="D9" s="2" t="s">
        <v>22</v>
      </c>
      <c r="E9" s="3">
        <v>42053</v>
      </c>
      <c r="F9" s="6">
        <v>25</v>
      </c>
      <c r="G9" s="5">
        <v>250000</v>
      </c>
      <c r="H9" s="4">
        <v>2</v>
      </c>
    </row>
    <row r="10" spans="2:8" x14ac:dyDescent="0.45">
      <c r="B10" s="17" t="s">
        <v>8</v>
      </c>
      <c r="C10" s="18" t="s">
        <v>18</v>
      </c>
      <c r="D10" s="18" t="s">
        <v>20</v>
      </c>
      <c r="E10" s="19">
        <v>42056</v>
      </c>
      <c r="F10" s="20">
        <v>17</v>
      </c>
      <c r="G10" s="21">
        <v>150000</v>
      </c>
      <c r="H10" s="22">
        <v>2</v>
      </c>
    </row>
    <row r="12" spans="2:8" ht="17.25" thickBot="1" x14ac:dyDescent="0.35"/>
    <row r="13" spans="2:8" x14ac:dyDescent="0.45">
      <c r="B13" s="8" t="s">
        <v>19</v>
      </c>
    </row>
    <row r="14" spans="2:8" x14ac:dyDescent="0.45">
      <c r="B14" t="s">
        <v>33</v>
      </c>
      <c r="C14" t="b">
        <f>H3&gt;=AVERAGE($H$3:$H$10)</f>
        <v>1</v>
      </c>
    </row>
    <row r="17" spans="2:8" ht="28" x14ac:dyDescent="0.45">
      <c r="B17" s="28" t="s">
        <v>0</v>
      </c>
      <c r="C17" s="29" t="s">
        <v>9</v>
      </c>
      <c r="D17" s="29" t="s">
        <v>19</v>
      </c>
      <c r="E17" s="29" t="s">
        <v>24</v>
      </c>
      <c r="F17" s="29" t="s">
        <v>25</v>
      </c>
      <c r="G17" s="30" t="s">
        <v>26</v>
      </c>
      <c r="H17" s="31" t="s">
        <v>27</v>
      </c>
    </row>
    <row r="18" spans="2:8" x14ac:dyDescent="0.45">
      <c r="B18" s="26" t="s">
        <v>2</v>
      </c>
      <c r="C18" s="2" t="s">
        <v>12</v>
      </c>
      <c r="D18" s="2" t="s">
        <v>21</v>
      </c>
      <c r="E18" s="3">
        <v>42054</v>
      </c>
      <c r="F18" s="6">
        <v>25</v>
      </c>
      <c r="G18" s="5">
        <v>250000</v>
      </c>
      <c r="H18" s="27">
        <v>2</v>
      </c>
    </row>
    <row r="19" spans="2:8" x14ac:dyDescent="0.45">
      <c r="B19" s="26" t="s">
        <v>6</v>
      </c>
      <c r="C19" s="2" t="s">
        <v>16</v>
      </c>
      <c r="D19" s="2" t="s">
        <v>23</v>
      </c>
      <c r="E19" s="3">
        <v>42047</v>
      </c>
      <c r="F19" s="6">
        <v>30</v>
      </c>
      <c r="G19" s="5">
        <v>300000</v>
      </c>
      <c r="H19" s="27">
        <v>3</v>
      </c>
    </row>
    <row r="20" spans="2:8" x14ac:dyDescent="0.45">
      <c r="B20" s="32" t="s">
        <v>7</v>
      </c>
      <c r="C20" s="18" t="s">
        <v>17</v>
      </c>
      <c r="D20" s="18" t="s">
        <v>22</v>
      </c>
      <c r="E20" s="19">
        <v>42053</v>
      </c>
      <c r="F20" s="20">
        <v>25</v>
      </c>
      <c r="G20" s="21">
        <v>250000</v>
      </c>
      <c r="H20" s="33">
        <v>2</v>
      </c>
    </row>
  </sheetData>
  <phoneticPr fontId="2" type="noConversion"/>
  <conditionalFormatting sqref="H3:H10">
    <cfRule type="cellIs" dxfId="11" priority="1" operator="between">
      <formula>"="</formula>
      <formula>3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J5" sqref="J5"/>
    </sheetView>
  </sheetViews>
  <sheetFormatPr defaultRowHeight="17" x14ac:dyDescent="0.45"/>
  <cols>
    <col min="1" max="1" width="1.58203125" customWidth="1"/>
    <col min="2" max="2" width="9.1640625" customWidth="1"/>
    <col min="3" max="3" width="12.5" bestFit="1" customWidth="1"/>
    <col min="4" max="4" width="14.5" bestFit="1" customWidth="1"/>
    <col min="5" max="5" width="12.5" bestFit="1" customWidth="1"/>
    <col min="6" max="6" width="14.5" bestFit="1" customWidth="1"/>
    <col min="7" max="7" width="12.5" bestFit="1" customWidth="1"/>
    <col min="8" max="8" width="14.5" bestFit="1" customWidth="1"/>
    <col min="9" max="9" width="18" bestFit="1" customWidth="1"/>
    <col min="10" max="10" width="15.83203125" customWidth="1"/>
  </cols>
  <sheetData>
    <row r="2" spans="2:8" x14ac:dyDescent="0.45">
      <c r="B2" s="37"/>
      <c r="C2" s="36" t="s">
        <v>39</v>
      </c>
      <c r="D2" s="37"/>
      <c r="E2" s="37"/>
      <c r="F2" s="37"/>
      <c r="G2" s="37"/>
      <c r="H2" s="37"/>
    </row>
    <row r="3" spans="2:8" x14ac:dyDescent="0.45">
      <c r="B3" s="37"/>
      <c r="C3" s="48" t="s">
        <v>37</v>
      </c>
      <c r="D3" s="49"/>
      <c r="E3" s="48" t="s">
        <v>36</v>
      </c>
      <c r="F3" s="49"/>
      <c r="G3" s="48" t="s">
        <v>35</v>
      </c>
      <c r="H3" s="49"/>
    </row>
    <row r="4" spans="2:8" x14ac:dyDescent="0.45">
      <c r="B4" s="36" t="s">
        <v>40</v>
      </c>
      <c r="C4" s="38" t="s">
        <v>38</v>
      </c>
      <c r="D4" s="38" t="s">
        <v>43</v>
      </c>
      <c r="E4" s="38" t="s">
        <v>38</v>
      </c>
      <c r="F4" s="38" t="s">
        <v>43</v>
      </c>
      <c r="G4" s="38" t="s">
        <v>38</v>
      </c>
      <c r="H4" s="38" t="s">
        <v>43</v>
      </c>
    </row>
    <row r="5" spans="2:8" ht="16.5" x14ac:dyDescent="0.3">
      <c r="B5" s="34">
        <v>15</v>
      </c>
      <c r="C5" s="35" t="s">
        <v>41</v>
      </c>
      <c r="D5" s="35" t="s">
        <v>41</v>
      </c>
      <c r="E5" s="35" t="s">
        <v>41</v>
      </c>
      <c r="F5" s="35" t="s">
        <v>41</v>
      </c>
      <c r="G5" s="35">
        <v>1</v>
      </c>
      <c r="H5" s="35">
        <v>3</v>
      </c>
    </row>
    <row r="6" spans="2:8" ht="16.5" x14ac:dyDescent="0.3">
      <c r="B6" s="34">
        <v>17</v>
      </c>
      <c r="C6" s="35" t="s">
        <v>41</v>
      </c>
      <c r="D6" s="35" t="s">
        <v>41</v>
      </c>
      <c r="E6" s="35" t="s">
        <v>41</v>
      </c>
      <c r="F6" s="35" t="s">
        <v>41</v>
      </c>
      <c r="G6" s="35">
        <v>2</v>
      </c>
      <c r="H6" s="35">
        <v>1.5</v>
      </c>
    </row>
    <row r="7" spans="2:8" ht="16.5" x14ac:dyDescent="0.3">
      <c r="B7" s="34">
        <v>20</v>
      </c>
      <c r="C7" s="35" t="s">
        <v>41</v>
      </c>
      <c r="D7" s="35" t="s">
        <v>41</v>
      </c>
      <c r="E7" s="35" t="s">
        <v>41</v>
      </c>
      <c r="F7" s="35" t="s">
        <v>41</v>
      </c>
      <c r="G7" s="35">
        <v>1</v>
      </c>
      <c r="H7" s="35">
        <v>2</v>
      </c>
    </row>
    <row r="8" spans="2:8" ht="16.5" x14ac:dyDescent="0.3">
      <c r="B8" s="34">
        <v>25</v>
      </c>
      <c r="C8" s="35">
        <v>2</v>
      </c>
      <c r="D8" s="35">
        <v>1.5</v>
      </c>
      <c r="E8" s="35">
        <v>1</v>
      </c>
      <c r="F8" s="35">
        <v>2</v>
      </c>
      <c r="G8" s="35" t="s">
        <v>41</v>
      </c>
      <c r="H8" s="35" t="s">
        <v>41</v>
      </c>
    </row>
    <row r="9" spans="2:8" ht="16.5" x14ac:dyDescent="0.3">
      <c r="B9" s="34">
        <v>30</v>
      </c>
      <c r="C9" s="35" t="s">
        <v>41</v>
      </c>
      <c r="D9" s="35" t="s">
        <v>41</v>
      </c>
      <c r="E9" s="35">
        <v>1</v>
      </c>
      <c r="F9" s="35">
        <v>3</v>
      </c>
      <c r="G9" s="35" t="s">
        <v>41</v>
      </c>
      <c r="H9" s="35" t="s">
        <v>41</v>
      </c>
    </row>
    <row r="10" spans="2:8" x14ac:dyDescent="0.45">
      <c r="B10" s="34" t="s">
        <v>34</v>
      </c>
      <c r="C10" s="35">
        <v>2</v>
      </c>
      <c r="D10" s="35">
        <v>1.5</v>
      </c>
      <c r="E10" s="35">
        <v>2</v>
      </c>
      <c r="F10" s="35">
        <v>2.5</v>
      </c>
      <c r="G10" s="35">
        <v>4</v>
      </c>
      <c r="H10" s="35">
        <v>2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평형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2020-05-14T01:00:00Z</dcterms:created>
  <dcterms:modified xsi:type="dcterms:W3CDTF">2020-05-17T14:10:40Z</dcterms:modified>
</cp:coreProperties>
</file>