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11020"/>
  </bookViews>
  <sheets>
    <sheet name="제1작업" sheetId="3" r:id="rId1"/>
    <sheet name="제2작업" sheetId="5" r:id="rId2"/>
    <sheet name="제3작업" sheetId="8" r:id="rId3"/>
  </sheets>
  <definedNames>
    <definedName name="_xlnm._FilterDatabase" localSheetId="1" hidden="1">제2작업!$B$2:$H$11</definedName>
    <definedName name="가격">제1작업!$G$5:$G$14</definedName>
  </definedNames>
  <calcPr calcId="144525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3" l="1"/>
  <c r="E16" i="3" l="1"/>
  <c r="J16" i="3" l="1"/>
  <c r="J6" i="3" l="1"/>
  <c r="J7" i="3"/>
  <c r="J8" i="3"/>
  <c r="J9" i="3"/>
  <c r="J10" i="3"/>
  <c r="J11" i="3"/>
  <c r="J12" i="3"/>
  <c r="J13" i="3"/>
  <c r="J14" i="3"/>
  <c r="J5" i="3"/>
  <c r="I6" i="3" l="1"/>
  <c r="I7" i="3"/>
  <c r="I8" i="3"/>
  <c r="I9" i="3"/>
  <c r="I10" i="3"/>
  <c r="I11" i="3"/>
  <c r="I12" i="3"/>
  <c r="I13" i="3"/>
  <c r="I14" i="3"/>
  <c r="I5" i="3"/>
  <c r="J15" i="3" l="1"/>
</calcChain>
</file>

<file path=xl/sharedStrings.xml><?xml version="1.0" encoding="utf-8"?>
<sst xmlns="http://schemas.openxmlformats.org/spreadsheetml/2006/main" count="140" uniqueCount="55">
  <si>
    <t>도서코드</t>
    <phoneticPr fontId="2" type="noConversion"/>
  </si>
  <si>
    <t>성명</t>
    <phoneticPr fontId="2" type="noConversion"/>
  </si>
  <si>
    <t>결제</t>
    <phoneticPr fontId="2" type="noConversion"/>
  </si>
  <si>
    <t>도소매</t>
    <phoneticPr fontId="2" type="noConversion"/>
  </si>
  <si>
    <t>포인트</t>
    <phoneticPr fontId="2" type="noConversion"/>
  </si>
  <si>
    <t>정가</t>
    <phoneticPr fontId="2" type="noConversion"/>
  </si>
  <si>
    <t>수량</t>
    <phoneticPr fontId="2" type="noConversion"/>
  </si>
  <si>
    <t>할인액</t>
    <phoneticPr fontId="2" type="noConversion"/>
  </si>
  <si>
    <t>정회원</t>
    <phoneticPr fontId="2" type="noConversion"/>
  </si>
  <si>
    <t>C-130-1</t>
    <phoneticPr fontId="2" type="noConversion"/>
  </si>
  <si>
    <t>A250-2</t>
    <phoneticPr fontId="2" type="noConversion"/>
  </si>
  <si>
    <t>D271-2</t>
    <phoneticPr fontId="2" type="noConversion"/>
  </si>
  <si>
    <t>B260-1</t>
    <phoneticPr fontId="2" type="noConversion"/>
  </si>
  <si>
    <t>E-61-1</t>
    <phoneticPr fontId="2" type="noConversion"/>
  </si>
  <si>
    <t>D-133-1</t>
    <phoneticPr fontId="2" type="noConversion"/>
  </si>
  <si>
    <t>B-111-2</t>
    <phoneticPr fontId="2" type="noConversion"/>
  </si>
  <si>
    <t>C195-1</t>
    <phoneticPr fontId="2" type="noConversion"/>
  </si>
  <si>
    <t>A-125-1</t>
    <phoneticPr fontId="2" type="noConversion"/>
  </si>
  <si>
    <t>D-50-2</t>
    <phoneticPr fontId="2" type="noConversion"/>
  </si>
  <si>
    <t>정화선</t>
    <phoneticPr fontId="2" type="noConversion"/>
  </si>
  <si>
    <t>박세람</t>
    <phoneticPr fontId="2" type="noConversion"/>
  </si>
  <si>
    <t>추영임</t>
    <phoneticPr fontId="2" type="noConversion"/>
  </si>
  <si>
    <t>김우승</t>
    <phoneticPr fontId="2" type="noConversion"/>
  </si>
  <si>
    <t>인수연</t>
    <phoneticPr fontId="2" type="noConversion"/>
  </si>
  <si>
    <t>김지연</t>
    <phoneticPr fontId="2" type="noConversion"/>
  </si>
  <si>
    <t>김원중</t>
  </si>
  <si>
    <t>김원중</t>
    <phoneticPr fontId="2" type="noConversion"/>
  </si>
  <si>
    <t>유원선</t>
    <phoneticPr fontId="2" type="noConversion"/>
  </si>
  <si>
    <t>현금</t>
    <phoneticPr fontId="2" type="noConversion"/>
  </si>
  <si>
    <t>신용</t>
    <phoneticPr fontId="2" type="noConversion"/>
  </si>
  <si>
    <t>세금</t>
    <phoneticPr fontId="2" type="noConversion"/>
  </si>
  <si>
    <t>현근</t>
    <phoneticPr fontId="2" type="noConversion"/>
  </si>
  <si>
    <t>제휴</t>
    <phoneticPr fontId="2" type="noConversion"/>
  </si>
  <si>
    <t>제휴</t>
    <phoneticPr fontId="2" type="noConversion"/>
  </si>
  <si>
    <t>소매</t>
    <phoneticPr fontId="2" type="noConversion"/>
  </si>
  <si>
    <t>도매</t>
    <phoneticPr fontId="2" type="noConversion"/>
  </si>
  <si>
    <t>도매</t>
    <phoneticPr fontId="2" type="noConversion"/>
  </si>
  <si>
    <t>소매에 대한 포인트 비용</t>
    <phoneticPr fontId="2" type="noConversion"/>
  </si>
  <si>
    <t>정가의 최고금액</t>
    <phoneticPr fontId="2" type="noConversion"/>
  </si>
  <si>
    <t>총 판매수익</t>
    <phoneticPr fontId="2" type="noConversion"/>
  </si>
  <si>
    <t>성명</t>
  </si>
  <si>
    <t>결제</t>
  </si>
  <si>
    <t>도소매</t>
  </si>
  <si>
    <t>현금</t>
  </si>
  <si>
    <t>소매</t>
  </si>
  <si>
    <t>세금</t>
  </si>
  <si>
    <t>도매</t>
  </si>
  <si>
    <t>제휴</t>
  </si>
  <si>
    <t>총합계</t>
  </si>
  <si>
    <t>신용</t>
  </si>
  <si>
    <t>(모두)</t>
  </si>
  <si>
    <t>수량 합계</t>
  </si>
  <si>
    <t>정가 합계</t>
  </si>
  <si>
    <t>현금</t>
    <phoneticPr fontId="2" type="noConversion"/>
  </si>
  <si>
    <t>정유진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</si>
</sst>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&quot;개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right" vertical="center"/>
    </xf>
    <xf numFmtId="41" fontId="3" fillId="0" borderId="10" xfId="1" applyFont="1" applyBorder="1" applyAlignment="1">
      <alignment horizontal="right" vertical="center"/>
    </xf>
    <xf numFmtId="41" fontId="3" fillId="0" borderId="7" xfId="1" applyFont="1" applyBorder="1">
      <alignment vertical="center"/>
    </xf>
    <xf numFmtId="41" fontId="3" fillId="0" borderId="8" xfId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41" fontId="0" fillId="0" borderId="0" xfId="0" pivotButton="1" applyNumberFormat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0" xfId="0" applyNumberFormat="1" applyAlignment="1">
      <alignment horizontal="center" vertical="center" wrapText="1"/>
    </xf>
    <xf numFmtId="41" fontId="0" fillId="0" borderId="0" xfId="0" applyNumberFormat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1" fontId="0" fillId="0" borderId="0" xfId="0" applyNumberFormat="1" applyAlignment="1">
      <alignment horizontal="center" vertical="center" wrapText="1"/>
    </xf>
    <xf numFmtId="41" fontId="0" fillId="0" borderId="0" xfId="0" applyNumberFormat="1" applyAlignment="1">
      <alignment horizontal="center" vertical="center"/>
    </xf>
  </cellXfs>
  <cellStyles count="2">
    <cellStyle name="쉼표 [0]" xfId="1" builtinId="6"/>
    <cellStyle name="표준" xfId="0" builtinId="0"/>
  </cellStyles>
  <dxfs count="2">
    <dxf>
      <numFmt numFmtId="33" formatCode="_-* #,##0_-;\-* #,##0_-;_-* &quot;-&quot;_-;_-@_-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제1작업!$H$4</c:f>
              <c:strCache>
                <c:ptCount val="1"/>
                <c:pt idx="0">
                  <c:v>수량</c:v>
                </c:pt>
              </c:strCache>
            </c:strRef>
          </c:tx>
          <c:invertIfNegative val="0"/>
          <c:cat>
            <c:multiLvlStrRef>
              <c:f>(제1작업!$C$6:$D$9,제1작업!$C$13:$D$14)</c:f>
              <c:multiLvlStrCache>
                <c:ptCount val="6"/>
                <c:lvl>
                  <c:pt idx="0">
                    <c:v>신용</c:v>
                  </c:pt>
                  <c:pt idx="1">
                    <c:v>세금</c:v>
                  </c:pt>
                  <c:pt idx="2">
                    <c:v>현금</c:v>
                  </c:pt>
                  <c:pt idx="3">
                    <c:v>신용</c:v>
                  </c:pt>
                  <c:pt idx="4">
                    <c:v>세금</c:v>
                  </c:pt>
                  <c:pt idx="5">
                    <c:v>제휴</c:v>
                  </c:pt>
                </c:lvl>
                <c:lvl>
                  <c:pt idx="0">
                    <c:v>박세람</c:v>
                  </c:pt>
                  <c:pt idx="1">
                    <c:v>추영임</c:v>
                  </c:pt>
                  <c:pt idx="2">
                    <c:v>김우승</c:v>
                  </c:pt>
                  <c:pt idx="3">
                    <c:v>인수연</c:v>
                  </c:pt>
                  <c:pt idx="4">
                    <c:v>김원중</c:v>
                  </c:pt>
                  <c:pt idx="5">
                    <c:v>유원선</c:v>
                  </c:pt>
                </c:lvl>
              </c:multiLvlStrCache>
            </c:multiLvlStrRef>
          </c:cat>
          <c:val>
            <c:numRef>
              <c:f>(제1작업!$H$6:$H$9,제1작업!$H$13:$H$14)</c:f>
              <c:numCache>
                <c:formatCode>0"개"</c:formatCode>
                <c:ptCount val="6"/>
                <c:pt idx="0">
                  <c:v>6</c:v>
                </c:pt>
                <c:pt idx="1">
                  <c:v>18</c:v>
                </c:pt>
                <c:pt idx="2">
                  <c:v>26</c:v>
                </c:pt>
                <c:pt idx="3">
                  <c:v>6</c:v>
                </c:pt>
                <c:pt idx="4">
                  <c:v>87</c:v>
                </c:pt>
                <c:pt idx="5">
                  <c:v>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713984"/>
        <c:axId val="134924544"/>
      </c:barChart>
      <c:lineChart>
        <c:grouping val="standard"/>
        <c:varyColors val="0"/>
        <c:ser>
          <c:idx val="0"/>
          <c:order val="0"/>
          <c:tx>
            <c:strRef>
              <c:f>제1작업!$G$4</c:f>
              <c:strCache>
                <c:ptCount val="1"/>
                <c:pt idx="0">
                  <c:v>정가</c:v>
                </c:pt>
              </c:strCache>
            </c:strRef>
          </c:tx>
          <c:cat>
            <c:multiLvlStrRef>
              <c:f>(제1작업!$C$6:$D$9,제1작업!$C$13:$D$14)</c:f>
              <c:multiLvlStrCache>
                <c:ptCount val="6"/>
                <c:lvl>
                  <c:pt idx="0">
                    <c:v>신용</c:v>
                  </c:pt>
                  <c:pt idx="1">
                    <c:v>세금</c:v>
                  </c:pt>
                  <c:pt idx="2">
                    <c:v>현금</c:v>
                  </c:pt>
                  <c:pt idx="3">
                    <c:v>신용</c:v>
                  </c:pt>
                  <c:pt idx="4">
                    <c:v>세금</c:v>
                  </c:pt>
                  <c:pt idx="5">
                    <c:v>제휴</c:v>
                  </c:pt>
                </c:lvl>
                <c:lvl>
                  <c:pt idx="0">
                    <c:v>박세람</c:v>
                  </c:pt>
                  <c:pt idx="1">
                    <c:v>추영임</c:v>
                  </c:pt>
                  <c:pt idx="2">
                    <c:v>김우승</c:v>
                  </c:pt>
                  <c:pt idx="3">
                    <c:v>인수연</c:v>
                  </c:pt>
                  <c:pt idx="4">
                    <c:v>김원중</c:v>
                  </c:pt>
                  <c:pt idx="5">
                    <c:v>유원선</c:v>
                  </c:pt>
                </c:lvl>
              </c:multiLvlStrCache>
            </c:multiLvlStrRef>
          </c:cat>
          <c:val>
            <c:numRef>
              <c:f>(제1작업!$G$6:$G$9,제1작업!$G$13:$G$14)</c:f>
              <c:numCache>
                <c:formatCode>_(* #,##0_);_(* \(#,##0\);_(* "-"_);_(@_)</c:formatCode>
                <c:ptCount val="6"/>
                <c:pt idx="0">
                  <c:v>7040</c:v>
                </c:pt>
                <c:pt idx="1">
                  <c:v>19520</c:v>
                </c:pt>
                <c:pt idx="2">
                  <c:v>30400</c:v>
                </c:pt>
                <c:pt idx="3">
                  <c:v>4160</c:v>
                </c:pt>
                <c:pt idx="4">
                  <c:v>15360</c:v>
                </c:pt>
                <c:pt idx="5">
                  <c:v>3200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05920"/>
        <c:axId val="131139264"/>
      </c:lineChart>
      <c:catAx>
        <c:axId val="178705920"/>
        <c:scaling>
          <c:orientation val="minMax"/>
        </c:scaling>
        <c:delete val="0"/>
        <c:axPos val="b"/>
        <c:majorTickMark val="out"/>
        <c:minorTickMark val="none"/>
        <c:tickLblPos val="nextTo"/>
        <c:crossAx val="131139264"/>
        <c:crosses val="autoZero"/>
        <c:auto val="1"/>
        <c:lblAlgn val="ctr"/>
        <c:lblOffset val="100"/>
        <c:noMultiLvlLbl val="0"/>
      </c:catAx>
      <c:valAx>
        <c:axId val="131139264"/>
        <c:scaling>
          <c:orientation val="minMax"/>
        </c:scaling>
        <c:delete val="0"/>
        <c:axPos val="l"/>
        <c:majorGridlines/>
        <c:numFmt formatCode="_(* #,##0_);_(* \(#,##0\);_(* &quot;-&quot;_);_(@_)" sourceLinked="1"/>
        <c:majorTickMark val="out"/>
        <c:minorTickMark val="none"/>
        <c:tickLblPos val="nextTo"/>
        <c:crossAx val="178705920"/>
        <c:crosses val="autoZero"/>
        <c:crossBetween val="between"/>
      </c:valAx>
      <c:valAx>
        <c:axId val="134924544"/>
        <c:scaling>
          <c:orientation val="minMax"/>
        </c:scaling>
        <c:delete val="0"/>
        <c:axPos val="r"/>
        <c:numFmt formatCode="0&quot;개&quot;" sourceLinked="1"/>
        <c:majorTickMark val="out"/>
        <c:minorTickMark val="none"/>
        <c:tickLblPos val="nextTo"/>
        <c:crossAx val="132713984"/>
        <c:crosses val="max"/>
        <c:crossBetween val="between"/>
      </c:valAx>
      <c:catAx>
        <c:axId val="132713984"/>
        <c:scaling>
          <c:orientation val="minMax"/>
        </c:scaling>
        <c:delete val="1"/>
        <c:axPos val="b"/>
        <c:majorTickMark val="out"/>
        <c:minorTickMark val="none"/>
        <c:tickLblPos val="nextTo"/>
        <c:crossAx val="134924544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542925</xdr:colOff>
      <xdr:row>0</xdr:row>
      <xdr:rowOff>9525</xdr:rowOff>
    </xdr:from>
    <xdr:to>
      <xdr:col>10</xdr:col>
      <xdr:colOff>9525</xdr:colOff>
      <xdr:row>2</xdr:row>
      <xdr:rowOff>161303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525"/>
          <a:ext cx="2219325" cy="751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0</xdr:row>
      <xdr:rowOff>66675</xdr:rowOff>
    </xdr:from>
    <xdr:to>
      <xdr:col>6</xdr:col>
      <xdr:colOff>381000</xdr:colOff>
      <xdr:row>2</xdr:row>
      <xdr:rowOff>104775</xdr:rowOff>
    </xdr:to>
    <xdr:sp macro="" textlink="">
      <xdr:nvSpPr>
        <xdr:cNvPr id="3" name="모서리가 둥근 직사각형 2"/>
        <xdr:cNvSpPr/>
      </xdr:nvSpPr>
      <xdr:spPr>
        <a:xfrm>
          <a:off x="171450" y="66675"/>
          <a:ext cx="3762375" cy="638175"/>
        </a:xfrm>
        <a:prstGeom prst="roundRect">
          <a:avLst/>
        </a:prstGeom>
        <a:solidFill>
          <a:srgbClr val="FFC000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0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도서 판매 현황</a:t>
          </a:r>
        </a:p>
      </xdr:txBody>
    </xdr:sp>
    <xdr:clientData/>
  </xdr:twoCellAnchor>
  <xdr:twoCellAnchor>
    <xdr:from>
      <xdr:col>6</xdr:col>
      <xdr:colOff>53975</xdr:colOff>
      <xdr:row>3</xdr:row>
      <xdr:rowOff>41275</xdr:rowOff>
    </xdr:from>
    <xdr:to>
      <xdr:col>13</xdr:col>
      <xdr:colOff>365125</xdr:colOff>
      <xdr:row>15</xdr:row>
      <xdr:rowOff>187325</xdr:rowOff>
    </xdr:to>
    <xdr:graphicFrame macro="">
      <xdr:nvGraphicFramePr>
        <xdr:cNvPr id="4" name="차트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신현지" refreshedDate="43964.984707060183" createdVersion="4" refreshedVersion="4" minRefreshableVersion="3" recordCount="10">
  <cacheSource type="worksheet">
    <worksheetSource ref="B4:J14" sheet="제1작업"/>
  </cacheSource>
  <cacheFields count="9">
    <cacheField name="도서코드" numFmtId="0">
      <sharedItems/>
    </cacheField>
    <cacheField name="성명" numFmtId="0">
      <sharedItems count="9">
        <s v="정화선"/>
        <s v="박세람"/>
        <s v="추영임"/>
        <s v="김우승"/>
        <s v="인수연"/>
        <s v="중유진"/>
        <s v="김지연"/>
        <s v="김원중"/>
        <s v="유원선"/>
      </sharedItems>
    </cacheField>
    <cacheField name="결제" numFmtId="0">
      <sharedItems count="4">
        <s v="현금"/>
        <s v="신용"/>
        <s v="세금"/>
        <s v="제휴"/>
      </sharedItems>
    </cacheField>
    <cacheField name="도소매" numFmtId="0">
      <sharedItems count="2">
        <s v="소매"/>
        <s v="도매"/>
      </sharedItems>
    </cacheField>
    <cacheField name="포인트" numFmtId="41">
      <sharedItems containsSemiMixedTypes="0" containsString="0" containsNumber="1" containsInteger="1" minValue="0" maxValue="1000000"/>
    </cacheField>
    <cacheField name="정가" numFmtId="41">
      <sharedItems containsSemiMixedTypes="0" containsString="0" containsNumber="1" containsInteger="1" minValue="3200" maxValue="30400"/>
    </cacheField>
    <cacheField name="수량" numFmtId="176">
      <sharedItems containsSemiMixedTypes="0" containsString="0" containsNumber="1" containsInteger="1" minValue="6" maxValue="99"/>
    </cacheField>
    <cacheField name="할인액" numFmtId="0">
      <sharedItems containsSemiMixedTypes="0" containsString="0" containsNumber="1" containsInteger="1" minValue="0" maxValue="253440"/>
    </cacheField>
    <cacheField name="정회원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C-130-1"/>
    <x v="0"/>
    <x v="0"/>
    <x v="0"/>
    <n v="30000"/>
    <n v="12480"/>
    <n v="15"/>
    <n v="30000"/>
    <s v="O"/>
  </r>
  <r>
    <s v="A250-2"/>
    <x v="1"/>
    <x v="1"/>
    <x v="1"/>
    <n v="50000"/>
    <n v="7040"/>
    <n v="6"/>
    <n v="4224"/>
    <s v=""/>
  </r>
  <r>
    <s v="D271-2"/>
    <x v="2"/>
    <x v="2"/>
    <x v="1"/>
    <n v="12000"/>
    <n v="19520"/>
    <n v="18"/>
    <n v="12000"/>
    <s v=""/>
  </r>
  <r>
    <s v="B260-1"/>
    <x v="3"/>
    <x v="0"/>
    <x v="1"/>
    <n v="500000"/>
    <n v="30400"/>
    <n v="26"/>
    <n v="237120"/>
    <s v=""/>
  </r>
  <r>
    <s v="E-61-1"/>
    <x v="4"/>
    <x v="1"/>
    <x v="1"/>
    <n v="0"/>
    <n v="4160"/>
    <n v="6"/>
    <n v="0"/>
    <s v=""/>
  </r>
  <r>
    <s v="D-133-1"/>
    <x v="5"/>
    <x v="2"/>
    <x v="0"/>
    <n v="350000"/>
    <n v="26560"/>
    <n v="70"/>
    <n v="185920"/>
    <s v=""/>
  </r>
  <r>
    <s v="B-111-2"/>
    <x v="6"/>
    <x v="3"/>
    <x v="0"/>
    <n v="0"/>
    <n v="26240"/>
    <n v="57"/>
    <n v="0"/>
    <s v=""/>
  </r>
  <r>
    <s v="C195-1"/>
    <x v="1"/>
    <x v="1"/>
    <x v="0"/>
    <n v="1000000"/>
    <n v="25600"/>
    <n v="99"/>
    <n v="253440"/>
    <s v="O"/>
  </r>
  <r>
    <s v="A-125-1"/>
    <x v="7"/>
    <x v="2"/>
    <x v="1"/>
    <n v="70300"/>
    <n v="15360"/>
    <n v="87"/>
    <n v="70300"/>
    <s v=""/>
  </r>
  <r>
    <s v="D-50-2"/>
    <x v="8"/>
    <x v="3"/>
    <x v="1"/>
    <n v="302000"/>
    <n v="3200"/>
    <n v="81"/>
    <n v="77760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3" cacheId="1" applyNumberFormats="0" applyBorderFormats="0" applyFontFormats="0" applyPatternFormats="0" applyAlignmentFormats="0" applyWidthHeightFormats="1" dataCaption="값" updatedVersion="4" minRefreshableVersion="3" useAutoFormatting="1" colGrandTotals="0" itemPrintTitles="1" mergeItem="1" createdVersion="4" indent="0" outline="1" outlineData="1" multipleFieldFilters="0" rowHeaderCaption="결제" colHeaderCaption="도소매">
  <location ref="B3:F10" firstHeaderRow="1" firstDataRow="3" firstDataCol="1" rowPageCount="1" colPageCount="1"/>
  <pivotFields count="9">
    <pivotField showAll="0"/>
    <pivotField axis="axisPage" showAll="0">
      <items count="10">
        <item x="3"/>
        <item x="7"/>
        <item x="6"/>
        <item x="1"/>
        <item x="8"/>
        <item x="4"/>
        <item x="0"/>
        <item x="5"/>
        <item x="2"/>
        <item t="default"/>
      </items>
    </pivotField>
    <pivotField axis="axisRow" showAll="0">
      <items count="5">
        <item x="2"/>
        <item x="1"/>
        <item x="3"/>
        <item x="0"/>
        <item t="default"/>
      </items>
    </pivotField>
    <pivotField axis="axisCol" showAll="0">
      <items count="3">
        <item x="1"/>
        <item x="0"/>
        <item t="default"/>
      </items>
    </pivotField>
    <pivotField numFmtId="41" showAll="0"/>
    <pivotField dataField="1" numFmtId="41" showAll="0"/>
    <pivotField dataField="1" numFmtId="176" showAll="0"/>
    <pivotField showAll="0"/>
    <pivotField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2">
    <field x="3"/>
    <field x="-2"/>
  </colFields>
  <colItems count="4">
    <i>
      <x/>
      <x/>
    </i>
    <i r="1" i="1">
      <x v="1"/>
    </i>
    <i>
      <x v="1"/>
      <x/>
    </i>
    <i r="1" i="1">
      <x v="1"/>
    </i>
  </colItems>
  <pageFields count="1">
    <pageField fld="1" hier="-1"/>
  </pageFields>
  <dataFields count="2">
    <dataField name="정가 합계" fld="5" baseField="0" baseItem="0" numFmtId="41"/>
    <dataField name="수량 합계" fld="6" baseField="0" baseItem="0" numFmtId="41"/>
  </dataFields>
  <formats count="2">
    <format dxfId="1">
      <pivotArea field="1" type="button" dataOnly="0" labelOnly="1" outline="0" axis="axisPage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tabSelected="1" workbookViewId="0">
      <selection activeCell="H13" activeCellId="11" sqref="C4 C6:C9 C13:C14 D4 D6:D9 D13:D14 G4 G6:G9 G13:G14 H4 H6:H9 H13:H14"/>
    </sheetView>
  </sheetViews>
  <sheetFormatPr defaultRowHeight="17" x14ac:dyDescent="0.45"/>
  <cols>
    <col min="1" max="1" width="1.58203125" customWidth="1"/>
    <col min="6" max="6" width="11.83203125" bestFit="1" customWidth="1"/>
    <col min="7" max="7" width="9.08203125" bestFit="1" customWidth="1"/>
    <col min="12" max="12" width="3.5" customWidth="1"/>
  </cols>
  <sheetData>
    <row r="1" spans="2:10" ht="21.75" customHeight="1" x14ac:dyDescent="0.3"/>
    <row r="2" spans="2:10" ht="25.5" customHeight="1" x14ac:dyDescent="0.3"/>
    <row r="3" spans="2:10" ht="17.25" thickBot="1" x14ac:dyDescent="0.35"/>
    <row r="4" spans="2:10" x14ac:dyDescent="0.45">
      <c r="B4" s="10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2" t="s">
        <v>8</v>
      </c>
    </row>
    <row r="5" spans="2:10" x14ac:dyDescent="0.45">
      <c r="B5" s="1" t="s">
        <v>9</v>
      </c>
      <c r="C5" s="2" t="s">
        <v>19</v>
      </c>
      <c r="D5" s="2" t="s">
        <v>28</v>
      </c>
      <c r="E5" s="2" t="s">
        <v>34</v>
      </c>
      <c r="F5" s="16">
        <v>30000</v>
      </c>
      <c r="G5" s="16">
        <v>12480</v>
      </c>
      <c r="H5" s="14">
        <v>15</v>
      </c>
      <c r="I5" s="3">
        <f>MIN(G5*H5*IF(OR(D5="제휴",D5="현금"),30%,10%),F5)</f>
        <v>30000</v>
      </c>
      <c r="J5" s="4" t="str">
        <f>IF(LEFT(B5,1)="C","O","")</f>
        <v>O</v>
      </c>
    </row>
    <row r="6" spans="2:10" x14ac:dyDescent="0.45">
      <c r="B6" s="1" t="s">
        <v>10</v>
      </c>
      <c r="C6" s="2" t="s">
        <v>20</v>
      </c>
      <c r="D6" s="2" t="s">
        <v>29</v>
      </c>
      <c r="E6" s="2" t="s">
        <v>35</v>
      </c>
      <c r="F6" s="16">
        <v>50000</v>
      </c>
      <c r="G6" s="16">
        <v>7040</v>
      </c>
      <c r="H6" s="14">
        <v>6</v>
      </c>
      <c r="I6" s="3">
        <f t="shared" ref="I6:I14" si="0">MIN(G6*H6*IF(OR(D6="제휴",D6="현금"),30%,10%),F6)</f>
        <v>4224</v>
      </c>
      <c r="J6" s="4" t="str">
        <f t="shared" ref="J6:J14" si="1">IF(LEFT(B6,1)="C","O","")</f>
        <v/>
      </c>
    </row>
    <row r="7" spans="2:10" x14ac:dyDescent="0.45">
      <c r="B7" s="1" t="s">
        <v>11</v>
      </c>
      <c r="C7" s="2" t="s">
        <v>21</v>
      </c>
      <c r="D7" s="2" t="s">
        <v>30</v>
      </c>
      <c r="E7" s="2" t="s">
        <v>35</v>
      </c>
      <c r="F7" s="16">
        <v>12000</v>
      </c>
      <c r="G7" s="16">
        <v>19520</v>
      </c>
      <c r="H7" s="14">
        <v>18</v>
      </c>
      <c r="I7" s="3">
        <f t="shared" si="0"/>
        <v>12000</v>
      </c>
      <c r="J7" s="4" t="str">
        <f t="shared" si="1"/>
        <v/>
      </c>
    </row>
    <row r="8" spans="2:10" x14ac:dyDescent="0.45">
      <c r="B8" s="1" t="s">
        <v>12</v>
      </c>
      <c r="C8" s="2" t="s">
        <v>22</v>
      </c>
      <c r="D8" s="2" t="s">
        <v>53</v>
      </c>
      <c r="E8" s="2" t="s">
        <v>35</v>
      </c>
      <c r="F8" s="16">
        <v>500000</v>
      </c>
      <c r="G8" s="16">
        <v>30400</v>
      </c>
      <c r="H8" s="14">
        <v>26</v>
      </c>
      <c r="I8" s="3">
        <f t="shared" si="0"/>
        <v>237120</v>
      </c>
      <c r="J8" s="4" t="str">
        <f t="shared" si="1"/>
        <v/>
      </c>
    </row>
    <row r="9" spans="2:10" x14ac:dyDescent="0.45">
      <c r="B9" s="1" t="s">
        <v>13</v>
      </c>
      <c r="C9" s="2" t="s">
        <v>23</v>
      </c>
      <c r="D9" s="2" t="s">
        <v>29</v>
      </c>
      <c r="E9" s="2" t="s">
        <v>35</v>
      </c>
      <c r="F9" s="16">
        <v>0</v>
      </c>
      <c r="G9" s="16">
        <v>4160</v>
      </c>
      <c r="H9" s="14">
        <v>6</v>
      </c>
      <c r="I9" s="3">
        <f t="shared" si="0"/>
        <v>0</v>
      </c>
      <c r="J9" s="4" t="str">
        <f t="shared" si="1"/>
        <v/>
      </c>
    </row>
    <row r="10" spans="2:10" x14ac:dyDescent="0.45">
      <c r="B10" s="1" t="s">
        <v>14</v>
      </c>
      <c r="C10" s="2" t="s">
        <v>54</v>
      </c>
      <c r="D10" s="2" t="s">
        <v>30</v>
      </c>
      <c r="E10" s="2" t="s">
        <v>34</v>
      </c>
      <c r="F10" s="16">
        <v>350000</v>
      </c>
      <c r="G10" s="16">
        <v>26560</v>
      </c>
      <c r="H10" s="14">
        <v>70</v>
      </c>
      <c r="I10" s="3">
        <f t="shared" si="0"/>
        <v>185920</v>
      </c>
      <c r="J10" s="4" t="str">
        <f t="shared" si="1"/>
        <v/>
      </c>
    </row>
    <row r="11" spans="2:10" x14ac:dyDescent="0.45">
      <c r="B11" s="1" t="s">
        <v>15</v>
      </c>
      <c r="C11" s="2" t="s">
        <v>24</v>
      </c>
      <c r="D11" s="2" t="s">
        <v>32</v>
      </c>
      <c r="E11" s="2" t="s">
        <v>34</v>
      </c>
      <c r="F11" s="16">
        <v>0</v>
      </c>
      <c r="G11" s="16">
        <v>26240</v>
      </c>
      <c r="H11" s="14">
        <v>57</v>
      </c>
      <c r="I11" s="3">
        <f t="shared" si="0"/>
        <v>0</v>
      </c>
      <c r="J11" s="4" t="str">
        <f t="shared" si="1"/>
        <v/>
      </c>
    </row>
    <row r="12" spans="2:10" x14ac:dyDescent="0.45">
      <c r="B12" s="1" t="s">
        <v>16</v>
      </c>
      <c r="C12" s="2" t="s">
        <v>20</v>
      </c>
      <c r="D12" s="2" t="s">
        <v>29</v>
      </c>
      <c r="E12" s="2" t="s">
        <v>34</v>
      </c>
      <c r="F12" s="16">
        <v>1000000</v>
      </c>
      <c r="G12" s="16">
        <v>25600</v>
      </c>
      <c r="H12" s="14">
        <v>99</v>
      </c>
      <c r="I12" s="3">
        <f t="shared" si="0"/>
        <v>253440</v>
      </c>
      <c r="J12" s="4" t="str">
        <f t="shared" si="1"/>
        <v>O</v>
      </c>
    </row>
    <row r="13" spans="2:10" x14ac:dyDescent="0.45">
      <c r="B13" s="1" t="s">
        <v>17</v>
      </c>
      <c r="C13" s="2" t="s">
        <v>26</v>
      </c>
      <c r="D13" s="2" t="s">
        <v>30</v>
      </c>
      <c r="E13" s="2" t="s">
        <v>36</v>
      </c>
      <c r="F13" s="16">
        <v>70300</v>
      </c>
      <c r="G13" s="16">
        <v>15360</v>
      </c>
      <c r="H13" s="14">
        <v>87</v>
      </c>
      <c r="I13" s="3">
        <f t="shared" si="0"/>
        <v>70300</v>
      </c>
      <c r="J13" s="4" t="str">
        <f t="shared" si="1"/>
        <v/>
      </c>
    </row>
    <row r="14" spans="2:10" ht="17.5" thickBot="1" x14ac:dyDescent="0.5">
      <c r="B14" s="5" t="s">
        <v>18</v>
      </c>
      <c r="C14" s="6" t="s">
        <v>27</v>
      </c>
      <c r="D14" s="6" t="s">
        <v>33</v>
      </c>
      <c r="E14" s="6" t="s">
        <v>35</v>
      </c>
      <c r="F14" s="17">
        <v>302000</v>
      </c>
      <c r="G14" s="17">
        <v>3200</v>
      </c>
      <c r="H14" s="15">
        <v>81</v>
      </c>
      <c r="I14" s="3">
        <f t="shared" si="0"/>
        <v>77760</v>
      </c>
      <c r="J14" s="4" t="str">
        <f t="shared" si="1"/>
        <v/>
      </c>
    </row>
    <row r="15" spans="2:10" x14ac:dyDescent="0.45">
      <c r="B15" s="26" t="s">
        <v>37</v>
      </c>
      <c r="C15" s="27"/>
      <c r="D15" s="28"/>
      <c r="E15" s="7">
        <f>DCOUNTA(B4:J14,F4,E4:E5)/COUNTA(B5:B14)</f>
        <v>0.4</v>
      </c>
      <c r="F15" s="32"/>
      <c r="G15" s="34" t="s">
        <v>39</v>
      </c>
      <c r="H15" s="35"/>
      <c r="I15" s="36"/>
      <c r="J15" s="8">
        <f>SUMPRODUCT(가격,H5:H14)-SUM(I5:I14)</f>
        <v>8010196</v>
      </c>
    </row>
    <row r="16" spans="2:10" ht="17.5" thickBot="1" x14ac:dyDescent="0.5">
      <c r="B16" s="29" t="s">
        <v>38</v>
      </c>
      <c r="C16" s="30"/>
      <c r="D16" s="31"/>
      <c r="E16" s="18">
        <f>MAX(가격)</f>
        <v>30400</v>
      </c>
      <c r="F16" s="33"/>
      <c r="G16" s="13" t="s">
        <v>1</v>
      </c>
      <c r="H16" s="9" t="s">
        <v>25</v>
      </c>
      <c r="I16" s="13" t="s">
        <v>5</v>
      </c>
      <c r="J16" s="19">
        <f>VLOOKUP(H16,C5:J14,5,FALSE)</f>
        <v>15360</v>
      </c>
    </row>
  </sheetData>
  <mergeCells count="4">
    <mergeCell ref="B15:D15"/>
    <mergeCell ref="B16:D16"/>
    <mergeCell ref="F15:F16"/>
    <mergeCell ref="G15:I15"/>
  </mergeCells>
  <phoneticPr fontId="2" type="noConversion"/>
  <dataValidations count="1">
    <dataValidation type="list" allowBlank="1" showInputMessage="1" showErrorMessage="1" sqref="H16">
      <formula1>$C$5:$C$14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H19"/>
  <sheetViews>
    <sheetView workbookViewId="0">
      <selection activeCell="E15" sqref="E15"/>
    </sheetView>
  </sheetViews>
  <sheetFormatPr defaultRowHeight="17" x14ac:dyDescent="0.45"/>
  <cols>
    <col min="1" max="1" width="1.58203125" customWidth="1"/>
    <col min="6" max="6" width="11.83203125" bestFit="1" customWidth="1"/>
    <col min="7" max="7" width="9.08203125" bestFit="1" customWidth="1"/>
  </cols>
  <sheetData>
    <row r="2" spans="2:8" x14ac:dyDescent="0.45">
      <c r="B2" s="20" t="s">
        <v>0</v>
      </c>
      <c r="C2" s="20" t="s">
        <v>1</v>
      </c>
      <c r="D2" s="20" t="s">
        <v>2</v>
      </c>
      <c r="E2" s="20" t="s">
        <v>3</v>
      </c>
      <c r="F2" s="20" t="s">
        <v>4</v>
      </c>
      <c r="G2" s="20" t="s">
        <v>5</v>
      </c>
      <c r="H2" s="20" t="s">
        <v>6</v>
      </c>
    </row>
    <row r="3" spans="2:8" x14ac:dyDescent="0.45">
      <c r="B3" s="2" t="s">
        <v>9</v>
      </c>
      <c r="C3" s="2" t="s">
        <v>19</v>
      </c>
      <c r="D3" s="2" t="s">
        <v>28</v>
      </c>
      <c r="E3" s="2" t="s">
        <v>34</v>
      </c>
      <c r="F3" s="16">
        <v>30000</v>
      </c>
      <c r="G3" s="16">
        <v>12480</v>
      </c>
      <c r="H3" s="14">
        <v>15</v>
      </c>
    </row>
    <row r="4" spans="2:8" hidden="1" x14ac:dyDescent="0.45">
      <c r="B4" s="2" t="s">
        <v>10</v>
      </c>
      <c r="C4" s="2" t="s">
        <v>20</v>
      </c>
      <c r="D4" s="2" t="s">
        <v>29</v>
      </c>
      <c r="E4" s="2" t="s">
        <v>35</v>
      </c>
      <c r="F4" s="16">
        <v>50000</v>
      </c>
      <c r="G4" s="16">
        <v>7040</v>
      </c>
      <c r="H4" s="14">
        <v>6</v>
      </c>
    </row>
    <row r="5" spans="2:8" x14ac:dyDescent="0.45">
      <c r="B5" s="2" t="s">
        <v>11</v>
      </c>
      <c r="C5" s="2" t="s">
        <v>21</v>
      </c>
      <c r="D5" s="2" t="s">
        <v>30</v>
      </c>
      <c r="E5" s="2" t="s">
        <v>35</v>
      </c>
      <c r="F5" s="16">
        <v>12000</v>
      </c>
      <c r="G5" s="16">
        <v>19520</v>
      </c>
      <c r="H5" s="14">
        <v>18</v>
      </c>
    </row>
    <row r="6" spans="2:8" hidden="1" x14ac:dyDescent="0.45">
      <c r="B6" s="2" t="s">
        <v>12</v>
      </c>
      <c r="C6" s="2" t="s">
        <v>22</v>
      </c>
      <c r="D6" s="2" t="s">
        <v>31</v>
      </c>
      <c r="E6" s="2" t="s">
        <v>35</v>
      </c>
      <c r="F6" s="16">
        <v>500000</v>
      </c>
      <c r="G6" s="16">
        <v>30400</v>
      </c>
      <c r="H6" s="14">
        <v>26</v>
      </c>
    </row>
    <row r="7" spans="2:8" hidden="1" x14ac:dyDescent="0.45">
      <c r="B7" s="2" t="s">
        <v>13</v>
      </c>
      <c r="C7" s="2" t="s">
        <v>23</v>
      </c>
      <c r="D7" s="2" t="s">
        <v>29</v>
      </c>
      <c r="E7" s="2" t="s">
        <v>35</v>
      </c>
      <c r="F7" s="16">
        <v>0</v>
      </c>
      <c r="G7" s="16">
        <v>4160</v>
      </c>
      <c r="H7" s="14">
        <v>6</v>
      </c>
    </row>
    <row r="8" spans="2:8" x14ac:dyDescent="0.45">
      <c r="B8" s="2" t="s">
        <v>14</v>
      </c>
      <c r="C8" s="2" t="s">
        <v>54</v>
      </c>
      <c r="D8" s="2" t="s">
        <v>30</v>
      </c>
      <c r="E8" s="2" t="s">
        <v>34</v>
      </c>
      <c r="F8" s="16">
        <v>350000</v>
      </c>
      <c r="G8" s="16">
        <v>26560</v>
      </c>
      <c r="H8" s="14">
        <v>70</v>
      </c>
    </row>
    <row r="9" spans="2:8" x14ac:dyDescent="0.45">
      <c r="B9" s="2" t="s">
        <v>15</v>
      </c>
      <c r="C9" s="2" t="s">
        <v>24</v>
      </c>
      <c r="D9" s="2" t="s">
        <v>32</v>
      </c>
      <c r="E9" s="2" t="s">
        <v>34</v>
      </c>
      <c r="F9" s="16">
        <v>0</v>
      </c>
      <c r="G9" s="16">
        <v>26240</v>
      </c>
      <c r="H9" s="14">
        <v>57</v>
      </c>
    </row>
    <row r="10" spans="2:8" x14ac:dyDescent="0.45">
      <c r="B10" s="2" t="s">
        <v>17</v>
      </c>
      <c r="C10" s="2" t="s">
        <v>26</v>
      </c>
      <c r="D10" s="2" t="s">
        <v>30</v>
      </c>
      <c r="E10" s="2" t="s">
        <v>36</v>
      </c>
      <c r="F10" s="16">
        <v>70300</v>
      </c>
      <c r="G10" s="16">
        <v>15360</v>
      </c>
      <c r="H10" s="14">
        <v>87</v>
      </c>
    </row>
    <row r="11" spans="2:8" hidden="1" x14ac:dyDescent="0.45">
      <c r="B11" s="2" t="s">
        <v>18</v>
      </c>
      <c r="C11" s="2" t="s">
        <v>27</v>
      </c>
      <c r="D11" s="2" t="s">
        <v>33</v>
      </c>
      <c r="E11" s="2" t="s">
        <v>35</v>
      </c>
      <c r="F11" s="16">
        <v>302000</v>
      </c>
      <c r="G11" s="16">
        <v>3200</v>
      </c>
      <c r="H11" s="14">
        <v>81</v>
      </c>
    </row>
    <row r="13" spans="2:8" x14ac:dyDescent="0.45">
      <c r="B13" s="20" t="s">
        <v>0</v>
      </c>
      <c r="C13" s="2" t="s">
        <v>9</v>
      </c>
      <c r="D13" s="2" t="s">
        <v>11</v>
      </c>
      <c r="E13" s="2" t="s">
        <v>14</v>
      </c>
      <c r="F13" s="2" t="s">
        <v>15</v>
      </c>
      <c r="G13" s="2" t="s">
        <v>17</v>
      </c>
    </row>
    <row r="14" spans="2:8" x14ac:dyDescent="0.45">
      <c r="B14" s="20" t="s">
        <v>1</v>
      </c>
      <c r="C14" s="2" t="s">
        <v>19</v>
      </c>
      <c r="D14" s="2" t="s">
        <v>21</v>
      </c>
      <c r="E14" s="2" t="s">
        <v>54</v>
      </c>
      <c r="F14" s="2" t="s">
        <v>24</v>
      </c>
      <c r="G14" s="2" t="s">
        <v>26</v>
      </c>
    </row>
    <row r="15" spans="2:8" x14ac:dyDescent="0.45">
      <c r="B15" s="20" t="s">
        <v>2</v>
      </c>
      <c r="C15" s="2" t="s">
        <v>28</v>
      </c>
      <c r="D15" s="2" t="s">
        <v>30</v>
      </c>
      <c r="E15" s="2" t="s">
        <v>30</v>
      </c>
      <c r="F15" s="2" t="s">
        <v>32</v>
      </c>
      <c r="G15" s="2" t="s">
        <v>30</v>
      </c>
    </row>
    <row r="16" spans="2:8" x14ac:dyDescent="0.45">
      <c r="B16" s="20" t="s">
        <v>3</v>
      </c>
      <c r="C16" s="2" t="s">
        <v>34</v>
      </c>
      <c r="D16" s="2" t="s">
        <v>35</v>
      </c>
      <c r="E16" s="2" t="s">
        <v>34</v>
      </c>
      <c r="F16" s="2" t="s">
        <v>34</v>
      </c>
      <c r="G16" s="2" t="s">
        <v>35</v>
      </c>
    </row>
    <row r="17" spans="2:7" x14ac:dyDescent="0.45">
      <c r="B17" s="20" t="s">
        <v>4</v>
      </c>
      <c r="C17" s="16">
        <v>30000</v>
      </c>
      <c r="D17" s="16">
        <v>12000</v>
      </c>
      <c r="E17" s="16">
        <v>350000</v>
      </c>
      <c r="F17" s="16">
        <v>0</v>
      </c>
      <c r="G17" s="16">
        <v>70300</v>
      </c>
    </row>
    <row r="18" spans="2:7" x14ac:dyDescent="0.45">
      <c r="B18" s="20" t="s">
        <v>5</v>
      </c>
      <c r="C18" s="16">
        <v>12480</v>
      </c>
      <c r="D18" s="16">
        <v>19520</v>
      </c>
      <c r="E18" s="16">
        <v>26560</v>
      </c>
      <c r="F18" s="16">
        <v>26240</v>
      </c>
      <c r="G18" s="16">
        <v>15360</v>
      </c>
    </row>
    <row r="19" spans="2:7" x14ac:dyDescent="0.45">
      <c r="B19" s="20" t="s">
        <v>6</v>
      </c>
      <c r="C19" s="14">
        <v>15</v>
      </c>
      <c r="D19" s="14">
        <v>18</v>
      </c>
      <c r="E19" s="14">
        <v>70</v>
      </c>
      <c r="F19" s="14">
        <v>57</v>
      </c>
      <c r="G19" s="14">
        <v>87</v>
      </c>
    </row>
  </sheetData>
  <autoFilter ref="B2:H11">
    <filterColumn colId="5">
      <customFilters and="1">
        <customFilter operator="greaterThanOrEqual" val="10000"/>
        <customFilter operator="lessThanOrEqual" val="30000"/>
      </customFilters>
    </filterColumn>
  </autoFilter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workbookViewId="0">
      <selection activeCell="G6" sqref="G6"/>
    </sheetView>
  </sheetViews>
  <sheetFormatPr defaultRowHeight="17" x14ac:dyDescent="0.45"/>
  <cols>
    <col min="1" max="1" width="1.58203125" customWidth="1"/>
    <col min="2" max="2" width="9.1640625" customWidth="1"/>
    <col min="3" max="3" width="11" customWidth="1"/>
    <col min="4" max="5" width="10.58203125" customWidth="1"/>
    <col min="6" max="6" width="10.58203125" bestFit="1" customWidth="1"/>
    <col min="7" max="8" width="15.1640625" bestFit="1" customWidth="1"/>
  </cols>
  <sheetData>
    <row r="1" spans="2:6" x14ac:dyDescent="0.45">
      <c r="B1" s="22" t="s">
        <v>40</v>
      </c>
      <c r="C1" s="23" t="s">
        <v>50</v>
      </c>
    </row>
    <row r="3" spans="2:6" x14ac:dyDescent="0.45">
      <c r="B3" s="21"/>
      <c r="C3" s="22" t="s">
        <v>42</v>
      </c>
      <c r="D3" s="21"/>
      <c r="E3" s="21"/>
      <c r="F3" s="21"/>
    </row>
    <row r="4" spans="2:6" x14ac:dyDescent="0.45">
      <c r="B4" s="21"/>
      <c r="C4" s="37" t="s">
        <v>46</v>
      </c>
      <c r="D4" s="38"/>
      <c r="E4" s="37" t="s">
        <v>44</v>
      </c>
      <c r="F4" s="38"/>
    </row>
    <row r="5" spans="2:6" x14ac:dyDescent="0.45">
      <c r="B5" s="22" t="s">
        <v>41</v>
      </c>
      <c r="C5" s="24" t="s">
        <v>52</v>
      </c>
      <c r="D5" s="24" t="s">
        <v>51</v>
      </c>
      <c r="E5" s="24" t="s">
        <v>52</v>
      </c>
      <c r="F5" s="24" t="s">
        <v>51</v>
      </c>
    </row>
    <row r="6" spans="2:6" x14ac:dyDescent="0.45">
      <c r="B6" s="25" t="s">
        <v>45</v>
      </c>
      <c r="C6" s="23">
        <v>34880</v>
      </c>
      <c r="D6" s="23">
        <v>105</v>
      </c>
      <c r="E6" s="23">
        <v>26560</v>
      </c>
      <c r="F6" s="23">
        <v>70</v>
      </c>
    </row>
    <row r="7" spans="2:6" x14ac:dyDescent="0.45">
      <c r="B7" s="25" t="s">
        <v>49</v>
      </c>
      <c r="C7" s="23">
        <v>11200</v>
      </c>
      <c r="D7" s="23">
        <v>12</v>
      </c>
      <c r="E7" s="23">
        <v>25600</v>
      </c>
      <c r="F7" s="23">
        <v>99</v>
      </c>
    </row>
    <row r="8" spans="2:6" x14ac:dyDescent="0.45">
      <c r="B8" s="25" t="s">
        <v>47</v>
      </c>
      <c r="C8" s="23">
        <v>3200</v>
      </c>
      <c r="D8" s="23">
        <v>81</v>
      </c>
      <c r="E8" s="23">
        <v>26240</v>
      </c>
      <c r="F8" s="23">
        <v>57</v>
      </c>
    </row>
    <row r="9" spans="2:6" x14ac:dyDescent="0.45">
      <c r="B9" s="25" t="s">
        <v>43</v>
      </c>
      <c r="C9" s="23">
        <v>30400</v>
      </c>
      <c r="D9" s="23">
        <v>26</v>
      </c>
      <c r="E9" s="23">
        <v>12480</v>
      </c>
      <c r="F9" s="23">
        <v>15</v>
      </c>
    </row>
    <row r="10" spans="2:6" x14ac:dyDescent="0.45">
      <c r="B10" s="25" t="s">
        <v>48</v>
      </c>
      <c r="C10" s="23">
        <v>79680</v>
      </c>
      <c r="D10" s="23">
        <v>224</v>
      </c>
      <c r="E10" s="23">
        <v>90880</v>
      </c>
      <c r="F10" s="23">
        <v>241</v>
      </c>
    </row>
  </sheetData>
  <mergeCells count="2">
    <mergeCell ref="C4:D4"/>
    <mergeCell ref="E4:F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제1작업</vt:lpstr>
      <vt:lpstr>제2작업</vt:lpstr>
      <vt:lpstr>제3작업</vt:lpstr>
      <vt:lpstr>가격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강정미</dc:creator>
  <cp:lastModifiedBy>신현지</cp:lastModifiedBy>
  <dcterms:created xsi:type="dcterms:W3CDTF">2020-05-13T07:03:18Z</dcterms:created>
  <dcterms:modified xsi:type="dcterms:W3CDTF">2020-05-13T15:21:05Z</dcterms:modified>
</cp:coreProperties>
</file>