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020"/>
  </bookViews>
  <sheets>
    <sheet name="제1작업" sheetId="4" r:id="rId1"/>
    <sheet name="제2작업" sheetId="1" r:id="rId2"/>
    <sheet name="제3작업" sheetId="3" r:id="rId3"/>
  </sheets>
  <externalReferences>
    <externalReference r:id="rId4"/>
  </externalReference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제2작업!$B$17:$F$17</definedName>
    <definedName name="구분">제1작업!$C$5:$C$12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F6" i="3"/>
  <c r="F15" i="3" s="1"/>
  <c r="H14" i="3"/>
  <c r="H7" i="3"/>
  <c r="H16" i="3" s="1"/>
  <c r="C14" i="1" l="1"/>
  <c r="H11" i="1" l="1"/>
  <c r="J14" i="4"/>
  <c r="J13" i="4"/>
  <c r="E14" i="4"/>
  <c r="E13" i="4"/>
  <c r="I6" i="4" l="1"/>
  <c r="I7" i="4"/>
  <c r="I8" i="4"/>
  <c r="I9" i="4"/>
  <c r="I10" i="4"/>
  <c r="I11" i="4"/>
  <c r="I12" i="4"/>
  <c r="I5" i="4"/>
</calcChain>
</file>

<file path=xl/sharedStrings.xml><?xml version="1.0" encoding="utf-8"?>
<sst xmlns="http://schemas.openxmlformats.org/spreadsheetml/2006/main" count="132" uniqueCount="36">
  <si>
    <t>지역</t>
    <phoneticPr fontId="2" type="noConversion"/>
  </si>
  <si>
    <t>제주</t>
    <phoneticPr fontId="2" type="noConversion"/>
  </si>
  <si>
    <t>강원도</t>
    <phoneticPr fontId="2" type="noConversion"/>
  </si>
  <si>
    <t>일본</t>
    <phoneticPr fontId="2" type="noConversion"/>
  </si>
  <si>
    <t>중국</t>
    <phoneticPr fontId="2" type="noConversion"/>
  </si>
  <si>
    <t>남해</t>
    <phoneticPr fontId="2" type="noConversion"/>
  </si>
  <si>
    <t>목포</t>
    <phoneticPr fontId="2" type="noConversion"/>
  </si>
  <si>
    <t>울릉도</t>
    <phoneticPr fontId="2" type="noConversion"/>
  </si>
  <si>
    <t>태국</t>
    <phoneticPr fontId="2" type="noConversion"/>
  </si>
  <si>
    <t>국내 지역의 합계 금액 평균</t>
    <phoneticPr fontId="2" type="noConversion"/>
  </si>
  <si>
    <t>가장 적은 모집정원</t>
    <phoneticPr fontId="2" type="noConversion"/>
  </si>
  <si>
    <t>구분</t>
    <phoneticPr fontId="2" type="noConversion"/>
  </si>
  <si>
    <t>국내</t>
    <phoneticPr fontId="2" type="noConversion"/>
  </si>
  <si>
    <t>해외</t>
    <phoneticPr fontId="2" type="noConversion"/>
  </si>
  <si>
    <t>출발일</t>
    <phoneticPr fontId="2" type="noConversion"/>
  </si>
  <si>
    <t>기간</t>
    <phoneticPr fontId="2" type="noConversion"/>
  </si>
  <si>
    <t>2박3일</t>
    <phoneticPr fontId="2" type="noConversion"/>
  </si>
  <si>
    <t>3박4일</t>
    <phoneticPr fontId="2" type="noConversion"/>
  </si>
  <si>
    <t>3박</t>
    <phoneticPr fontId="2" type="noConversion"/>
  </si>
  <si>
    <t>3박5일</t>
    <phoneticPr fontId="2" type="noConversion"/>
  </si>
  <si>
    <t>가격
(단위:원)</t>
    <phoneticPr fontId="2" type="noConversion"/>
  </si>
  <si>
    <t>순위</t>
    <phoneticPr fontId="2" type="noConversion"/>
  </si>
  <si>
    <t>합계 금액</t>
    <phoneticPr fontId="2" type="noConversion"/>
  </si>
  <si>
    <t>출발표시</t>
    <phoneticPr fontId="2" type="noConversion"/>
  </si>
  <si>
    <t>합계 금액이 30만원 이하인 건</t>
    <phoneticPr fontId="2" type="noConversion"/>
  </si>
  <si>
    <t>합계 금액</t>
    <phoneticPr fontId="2" type="noConversion"/>
  </si>
  <si>
    <t>주말출발</t>
  </si>
  <si>
    <t>주중출발</t>
  </si>
  <si>
    <t>모집정원</t>
    <phoneticPr fontId="2" type="noConversion"/>
  </si>
  <si>
    <t>합계 금액 평균</t>
    <phoneticPr fontId="2" type="noConversion"/>
  </si>
  <si>
    <t>해외 평균</t>
  </si>
  <si>
    <t>국내 평균</t>
  </si>
  <si>
    <t>전체 평균</t>
  </si>
  <si>
    <t>해외 최대값</t>
  </si>
  <si>
    <t>국내 최대값</t>
  </si>
  <si>
    <t>전체 최대값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</si>
</sst>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₩&quot;* #,##0_-;\-&quot;₩&quot;* #,##0_-;_-&quot;₩&quot;* &quot;-&quot;_-;_-@_-"/>
    <numFmt numFmtId="176" formatCode="#&quot;만&quot;####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0" fillId="0" borderId="1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42" fontId="1" fillId="0" borderId="1" xfId="0" applyNumberFormat="1" applyFont="1" applyBorder="1" applyAlignment="1">
      <alignment horizontal="right" vertical="center"/>
    </xf>
    <xf numFmtId="42" fontId="1" fillId="0" borderId="11" xfId="0" applyNumberFormat="1" applyFont="1" applyBorder="1" applyAlignment="1">
      <alignment horizontal="right" vertical="center"/>
    </xf>
    <xf numFmtId="42" fontId="1" fillId="0" borderId="1" xfId="0" applyNumberFormat="1" applyFont="1" applyBorder="1" applyAlignment="1">
      <alignment horizontal="center" vertical="center"/>
    </xf>
    <xf numFmtId="42" fontId="1" fillId="0" borderId="8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제1작업!$F$4</c:f>
              <c:strCache>
                <c:ptCount val="1"/>
                <c:pt idx="0">
                  <c:v>가격
(단위:원)</c:v>
                </c:pt>
              </c:strCache>
            </c:strRef>
          </c:tx>
          <c:invertIfNegative val="0"/>
          <c:cat>
            <c:multiLvlStrRef>
              <c:f>(제1작업!$B$5:$C$6,제1작업!$B$9:$C$11)</c:f>
              <c:multiLvlStrCache>
                <c:ptCount val="5"/>
                <c:lvl>
                  <c:pt idx="0">
                    <c:v>국내</c:v>
                  </c:pt>
                  <c:pt idx="1">
                    <c:v>국내</c:v>
                  </c:pt>
                  <c:pt idx="2">
                    <c:v>국내</c:v>
                  </c:pt>
                  <c:pt idx="3">
                    <c:v>국내</c:v>
                  </c:pt>
                  <c:pt idx="4">
                    <c:v>국내</c:v>
                  </c:pt>
                </c:lvl>
                <c:lvl>
                  <c:pt idx="0">
                    <c:v>제주</c:v>
                  </c:pt>
                  <c:pt idx="1">
                    <c:v>강원도</c:v>
                  </c:pt>
                  <c:pt idx="2">
                    <c:v>남해</c:v>
                  </c:pt>
                  <c:pt idx="3">
                    <c:v>목포</c:v>
                  </c:pt>
                  <c:pt idx="4">
                    <c:v>울릉도</c:v>
                  </c:pt>
                </c:lvl>
              </c:multiLvlStrCache>
            </c:multiLvlStrRef>
          </c:cat>
          <c:val>
            <c:numRef>
              <c:f>(제1작업!$F$5:$F$6,제1작업!$F$9:$F$11)</c:f>
              <c:numCache>
                <c:formatCode>#"만"####</c:formatCode>
                <c:ptCount val="5"/>
                <c:pt idx="0">
                  <c:v>129000</c:v>
                </c:pt>
                <c:pt idx="1">
                  <c:v>129000</c:v>
                </c:pt>
                <c:pt idx="2">
                  <c:v>159000</c:v>
                </c:pt>
                <c:pt idx="3">
                  <c:v>119000</c:v>
                </c:pt>
                <c:pt idx="4">
                  <c:v>159000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82592"/>
        <c:axId val="217754432"/>
      </c:barChart>
      <c:lineChart>
        <c:grouping val="standard"/>
        <c:varyColors val="0"/>
        <c:ser>
          <c:idx val="1"/>
          <c:order val="1"/>
          <c:tx>
            <c:strRef>
              <c:f>제1작업!$H$4</c:f>
              <c:strCache>
                <c:ptCount val="1"/>
                <c:pt idx="0">
                  <c:v>합계 금액</c:v>
                </c:pt>
              </c:strCache>
            </c:strRef>
          </c:tx>
          <c:cat>
            <c:multiLvlStrRef>
              <c:f>(제1작업!$B$5:$C$6,제1작업!$B$9:$C$11)</c:f>
              <c:multiLvlStrCache>
                <c:ptCount val="5"/>
                <c:lvl>
                  <c:pt idx="0">
                    <c:v>국내</c:v>
                  </c:pt>
                  <c:pt idx="1">
                    <c:v>국내</c:v>
                  </c:pt>
                  <c:pt idx="2">
                    <c:v>국내</c:v>
                  </c:pt>
                  <c:pt idx="3">
                    <c:v>국내</c:v>
                  </c:pt>
                  <c:pt idx="4">
                    <c:v>국내</c:v>
                  </c:pt>
                </c:lvl>
                <c:lvl>
                  <c:pt idx="0">
                    <c:v>제주</c:v>
                  </c:pt>
                  <c:pt idx="1">
                    <c:v>강원도</c:v>
                  </c:pt>
                  <c:pt idx="2">
                    <c:v>남해</c:v>
                  </c:pt>
                  <c:pt idx="3">
                    <c:v>목포</c:v>
                  </c:pt>
                  <c:pt idx="4">
                    <c:v>울릉도</c:v>
                  </c:pt>
                </c:lvl>
              </c:multiLvlStrCache>
            </c:multiLvlStrRef>
          </c:cat>
          <c:val>
            <c:numRef>
              <c:f>(제1작업!$H$5:$H$6,제1작업!$H$9:$H$11)</c:f>
              <c:numCache>
                <c:formatCode>_("₩"* #,##0_);_("₩"* \(#,##0\);_("₩"* "-"_);_(@_)</c:formatCode>
                <c:ptCount val="5"/>
                <c:pt idx="0">
                  <c:v>179000</c:v>
                </c:pt>
                <c:pt idx="1">
                  <c:v>159000</c:v>
                </c:pt>
                <c:pt idx="2">
                  <c:v>199000</c:v>
                </c:pt>
                <c:pt idx="3">
                  <c:v>169000</c:v>
                </c:pt>
                <c:pt idx="4">
                  <c:v>239000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330048"/>
        <c:axId val="42052416"/>
      </c:lineChart>
      <c:catAx>
        <c:axId val="139330048"/>
        <c:scaling>
          <c:orientation val="minMax"/>
        </c:scaling>
        <c:delete val="0"/>
        <c:axPos val="b"/>
        <c:majorTickMark val="out"/>
        <c:minorTickMark val="none"/>
        <c:tickLblPos val="nextTo"/>
        <c:crossAx val="42052416"/>
        <c:crosses val="autoZero"/>
        <c:auto val="1"/>
        <c:lblAlgn val="ctr"/>
        <c:lblOffset val="100"/>
        <c:noMultiLvlLbl val="0"/>
      </c:catAx>
      <c:valAx>
        <c:axId val="42052416"/>
        <c:scaling>
          <c:orientation val="minMax"/>
        </c:scaling>
        <c:delete val="0"/>
        <c:axPos val="l"/>
        <c:majorGridlines/>
        <c:numFmt formatCode="_(&quot;₩&quot;* #,##0_);_(&quot;₩&quot;* \(#,##0\);_(&quot;₩&quot;* &quot;-&quot;_);_(@_)" sourceLinked="1"/>
        <c:majorTickMark val="out"/>
        <c:minorTickMark val="none"/>
        <c:tickLblPos val="nextTo"/>
        <c:crossAx val="139330048"/>
        <c:crosses val="autoZero"/>
        <c:crossBetween val="between"/>
      </c:valAx>
      <c:valAx>
        <c:axId val="217754432"/>
        <c:scaling>
          <c:orientation val="minMax"/>
        </c:scaling>
        <c:delete val="0"/>
        <c:axPos val="r"/>
        <c:numFmt formatCode="#&quot;만&quot;####" sourceLinked="1"/>
        <c:majorTickMark val="out"/>
        <c:minorTickMark val="none"/>
        <c:tickLblPos val="nextTo"/>
        <c:crossAx val="15982592"/>
        <c:crosses val="max"/>
        <c:crossBetween val="between"/>
      </c:valAx>
      <c:catAx>
        <c:axId val="15982592"/>
        <c:scaling>
          <c:orientation val="minMax"/>
        </c:scaling>
        <c:delete val="1"/>
        <c:axPos val="b"/>
        <c:majorTickMark val="out"/>
        <c:minorTickMark val="none"/>
        <c:tickLblPos val="nextTo"/>
        <c:crossAx val="217754432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28575</xdr:rowOff>
    </xdr:from>
    <xdr:to>
      <xdr:col>6</xdr:col>
      <xdr:colOff>361950</xdr:colOff>
      <xdr:row>2</xdr:row>
      <xdr:rowOff>209550</xdr:rowOff>
    </xdr:to>
    <xdr:sp macro="" textlink="">
      <xdr:nvSpPr>
        <xdr:cNvPr id="2" name="모서리가 둥근 직사각형 1"/>
        <xdr:cNvSpPr/>
      </xdr:nvSpPr>
      <xdr:spPr>
        <a:xfrm>
          <a:off x="133350" y="28575"/>
          <a:ext cx="3981450" cy="619125"/>
        </a:xfrm>
        <a:prstGeom prst="roundRect">
          <a:avLst/>
        </a:prstGeom>
        <a:solidFill>
          <a:srgbClr val="FFC000"/>
        </a:solidFill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봄맞이 여행</a:t>
          </a:r>
          <a:r>
            <a:rPr lang="ko-KR" altLang="en-US" sz="2400" b="1" baseline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 상품</a:t>
          </a:r>
          <a:endParaRPr lang="en-US" altLang="ko-KR" sz="2400" b="1" baseline="0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xdr:txBody>
    </xdr:sp>
    <xdr:clientData/>
  </xdr:twoCellAnchor>
  <xdr:twoCellAnchor editAs="oneCell">
    <xdr:from>
      <xdr:col>6</xdr:col>
      <xdr:colOff>666750</xdr:colOff>
      <xdr:row>0</xdr:row>
      <xdr:rowOff>0</xdr:rowOff>
    </xdr:from>
    <xdr:to>
      <xdr:col>10</xdr:col>
      <xdr:colOff>6350</xdr:colOff>
      <xdr:row>3</xdr:row>
      <xdr:rowOff>9525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0"/>
          <a:ext cx="2301875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698500</xdr:colOff>
      <xdr:row>3</xdr:row>
      <xdr:rowOff>80433</xdr:rowOff>
    </xdr:from>
    <xdr:to>
      <xdr:col>19</xdr:col>
      <xdr:colOff>601134</xdr:colOff>
      <xdr:row>19</xdr:row>
      <xdr:rowOff>50799</xdr:rowOff>
    </xdr:to>
    <xdr:graphicFrame macro="">
      <xdr:nvGraphicFramePr>
        <xdr:cNvPr id="5" name="차트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49892;&#51204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1작업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tabSelected="1" topLeftCell="A2" zoomScale="75" zoomScaleNormal="75" workbookViewId="0">
      <selection activeCell="H9" activeCellId="5" sqref="B4:C6 B9:C11 F4:F6 F9:F11 H4:H6 H9:H11"/>
    </sheetView>
  </sheetViews>
  <sheetFormatPr defaultColWidth="9" defaultRowHeight="14" x14ac:dyDescent="0.45"/>
  <cols>
    <col min="1" max="1" width="1.58203125" style="1" customWidth="1"/>
    <col min="2" max="3" width="9" style="1"/>
    <col min="4" max="4" width="11.58203125" style="1" bestFit="1" customWidth="1"/>
    <col min="5" max="5" width="9" style="1"/>
    <col min="6" max="6" width="9.33203125" style="1" bestFit="1" customWidth="1"/>
    <col min="7" max="7" width="9" style="1"/>
    <col min="8" max="8" width="11.83203125" style="1" customWidth="1"/>
    <col min="9" max="10" width="9" style="1"/>
    <col min="11" max="11" width="14.5" style="1" customWidth="1"/>
    <col min="12" max="12" width="3.08203125" style="1" customWidth="1"/>
    <col min="13" max="16384" width="9" style="1"/>
  </cols>
  <sheetData>
    <row r="1" spans="2:10" ht="17.25" customHeight="1" x14ac:dyDescent="0.3"/>
    <row r="2" spans="2:10" ht="17.25" customHeight="1" x14ac:dyDescent="0.3"/>
    <row r="3" spans="2:10" ht="19.5" customHeight="1" thickBot="1" x14ac:dyDescent="0.35"/>
    <row r="4" spans="2:10" ht="28" x14ac:dyDescent="0.45">
      <c r="B4" s="6" t="s">
        <v>0</v>
      </c>
      <c r="C4" s="7" t="s">
        <v>11</v>
      </c>
      <c r="D4" s="7" t="s">
        <v>14</v>
      </c>
      <c r="E4" s="7" t="s">
        <v>15</v>
      </c>
      <c r="F4" s="8" t="s">
        <v>20</v>
      </c>
      <c r="G4" s="7" t="s">
        <v>28</v>
      </c>
      <c r="H4" s="7" t="s">
        <v>22</v>
      </c>
      <c r="I4" s="7" t="s">
        <v>21</v>
      </c>
      <c r="J4" s="9" t="s">
        <v>23</v>
      </c>
    </row>
    <row r="5" spans="2:10" x14ac:dyDescent="0.45">
      <c r="B5" s="10" t="s">
        <v>1</v>
      </c>
      <c r="C5" s="2" t="s">
        <v>12</v>
      </c>
      <c r="D5" s="5">
        <v>42070</v>
      </c>
      <c r="E5" s="2" t="s">
        <v>16</v>
      </c>
      <c r="F5" s="18">
        <v>129000</v>
      </c>
      <c r="G5" s="20">
        <v>30</v>
      </c>
      <c r="H5" s="38">
        <v>179000</v>
      </c>
      <c r="I5" s="20">
        <f>RANK(H5,$H$5:$H$12)</f>
        <v>6</v>
      </c>
      <c r="J5" s="11" t="s">
        <v>26</v>
      </c>
    </row>
    <row r="6" spans="2:10" x14ac:dyDescent="0.45">
      <c r="B6" s="10" t="s">
        <v>2</v>
      </c>
      <c r="C6" s="2" t="s">
        <v>12</v>
      </c>
      <c r="D6" s="5">
        <v>42073</v>
      </c>
      <c r="E6" s="2" t="s">
        <v>16</v>
      </c>
      <c r="F6" s="18">
        <v>129000</v>
      </c>
      <c r="G6" s="20">
        <v>30</v>
      </c>
      <c r="H6" s="38">
        <v>159000</v>
      </c>
      <c r="I6" s="20">
        <f t="shared" ref="I6:I12" si="0">RANK(H6,$H$5:$H$12)</f>
        <v>8</v>
      </c>
      <c r="J6" s="11" t="s">
        <v>27</v>
      </c>
    </row>
    <row r="7" spans="2:10" x14ac:dyDescent="0.45">
      <c r="B7" s="10" t="s">
        <v>3</v>
      </c>
      <c r="C7" s="2" t="s">
        <v>13</v>
      </c>
      <c r="D7" s="5">
        <v>42077</v>
      </c>
      <c r="E7" s="2" t="s">
        <v>17</v>
      </c>
      <c r="F7" s="18">
        <v>399000</v>
      </c>
      <c r="G7" s="20">
        <v>10</v>
      </c>
      <c r="H7" s="38">
        <v>459000</v>
      </c>
      <c r="I7" s="20">
        <f t="shared" si="0"/>
        <v>1</v>
      </c>
      <c r="J7" s="11" t="s">
        <v>26</v>
      </c>
    </row>
    <row r="8" spans="2:10" x14ac:dyDescent="0.45">
      <c r="B8" s="10" t="s">
        <v>4</v>
      </c>
      <c r="C8" s="2" t="s">
        <v>13</v>
      </c>
      <c r="D8" s="5">
        <v>42077</v>
      </c>
      <c r="E8" s="2" t="s">
        <v>17</v>
      </c>
      <c r="F8" s="18">
        <v>299000</v>
      </c>
      <c r="G8" s="20">
        <v>20</v>
      </c>
      <c r="H8" s="38">
        <v>329000</v>
      </c>
      <c r="I8" s="20">
        <f t="shared" si="0"/>
        <v>2</v>
      </c>
      <c r="J8" s="11" t="s">
        <v>26</v>
      </c>
    </row>
    <row r="9" spans="2:10" x14ac:dyDescent="0.45">
      <c r="B9" s="10" t="s">
        <v>5</v>
      </c>
      <c r="C9" s="2" t="s">
        <v>12</v>
      </c>
      <c r="D9" s="5">
        <v>42073</v>
      </c>
      <c r="E9" s="2" t="s">
        <v>16</v>
      </c>
      <c r="F9" s="18">
        <v>159000</v>
      </c>
      <c r="G9" s="20">
        <v>35</v>
      </c>
      <c r="H9" s="38">
        <v>199000</v>
      </c>
      <c r="I9" s="20">
        <f t="shared" si="0"/>
        <v>5</v>
      </c>
      <c r="J9" s="11" t="s">
        <v>27</v>
      </c>
    </row>
    <row r="10" spans="2:10" x14ac:dyDescent="0.45">
      <c r="B10" s="10" t="s">
        <v>6</v>
      </c>
      <c r="C10" s="2" t="s">
        <v>12</v>
      </c>
      <c r="D10" s="5">
        <v>42080</v>
      </c>
      <c r="E10" s="2" t="s">
        <v>16</v>
      </c>
      <c r="F10" s="18">
        <v>119000</v>
      </c>
      <c r="G10" s="20">
        <v>35</v>
      </c>
      <c r="H10" s="38">
        <v>169000</v>
      </c>
      <c r="I10" s="20">
        <f t="shared" si="0"/>
        <v>7</v>
      </c>
      <c r="J10" s="11" t="s">
        <v>27</v>
      </c>
    </row>
    <row r="11" spans="2:10" x14ac:dyDescent="0.45">
      <c r="B11" s="10" t="s">
        <v>7</v>
      </c>
      <c r="C11" s="2" t="s">
        <v>12</v>
      </c>
      <c r="D11" s="5">
        <v>42073</v>
      </c>
      <c r="E11" s="2" t="s">
        <v>18</v>
      </c>
      <c r="F11" s="18">
        <v>159000</v>
      </c>
      <c r="G11" s="20">
        <v>30</v>
      </c>
      <c r="H11" s="38">
        <v>239000</v>
      </c>
      <c r="I11" s="20">
        <f t="shared" si="0"/>
        <v>4</v>
      </c>
      <c r="J11" s="11" t="s">
        <v>27</v>
      </c>
    </row>
    <row r="12" spans="2:10" ht="14.5" thickBot="1" x14ac:dyDescent="0.5">
      <c r="B12" s="14" t="s">
        <v>8</v>
      </c>
      <c r="C12" s="15" t="s">
        <v>13</v>
      </c>
      <c r="D12" s="16">
        <v>42080</v>
      </c>
      <c r="E12" s="15" t="s">
        <v>19</v>
      </c>
      <c r="F12" s="19">
        <v>299000</v>
      </c>
      <c r="G12" s="21">
        <v>8</v>
      </c>
      <c r="H12" s="39">
        <v>329000</v>
      </c>
      <c r="I12" s="20">
        <f t="shared" si="0"/>
        <v>2</v>
      </c>
      <c r="J12" s="17" t="s">
        <v>27</v>
      </c>
    </row>
    <row r="13" spans="2:10" ht="16.5" customHeight="1" x14ac:dyDescent="0.45">
      <c r="B13" s="42" t="s">
        <v>9</v>
      </c>
      <c r="C13" s="43"/>
      <c r="D13" s="43"/>
      <c r="E13" s="24">
        <f>ROUND(SUMIF(구분,"국내",H5:H12)/COUNTIF(구분,"국내"),0)</f>
        <v>189000</v>
      </c>
      <c r="F13" s="49"/>
      <c r="G13" s="46" t="s">
        <v>24</v>
      </c>
      <c r="H13" s="47"/>
      <c r="I13" s="48"/>
      <c r="J13" s="22">
        <f>COUNTIF(H5:H12,"&lt;=300000")</f>
        <v>5</v>
      </c>
    </row>
    <row r="14" spans="2:10" ht="17.25" customHeight="1" thickBot="1" x14ac:dyDescent="0.5">
      <c r="B14" s="44" t="s">
        <v>10</v>
      </c>
      <c r="C14" s="45"/>
      <c r="D14" s="45"/>
      <c r="E14" s="25">
        <f>MIN(G5:G12)</f>
        <v>8</v>
      </c>
      <c r="F14" s="50"/>
      <c r="G14" s="13" t="s">
        <v>0</v>
      </c>
      <c r="H14" s="12" t="s">
        <v>1</v>
      </c>
      <c r="I14" s="13" t="s">
        <v>25</v>
      </c>
      <c r="J14" s="23">
        <f>VLOOKUP(H14,B5:J12,7,FALSE)</f>
        <v>179000</v>
      </c>
    </row>
    <row r="21" ht="17.25" customHeight="1" x14ac:dyDescent="0.3"/>
    <row r="22" ht="36.75" customHeight="1" x14ac:dyDescent="0.3"/>
  </sheetData>
  <mergeCells count="4">
    <mergeCell ref="B13:D13"/>
    <mergeCell ref="B14:D14"/>
    <mergeCell ref="G13:I13"/>
    <mergeCell ref="F13:F14"/>
  </mergeCells>
  <phoneticPr fontId="2" type="noConversion"/>
  <conditionalFormatting sqref="G5:G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{CBA8F935-6319-4B57-B42A-2DAA891DFE4F}</x14:id>
        </ext>
      </extLst>
    </cfRule>
  </conditionalFormatting>
  <dataValidations disablePrompts="1" count="1">
    <dataValidation type="list" allowBlank="1" showInputMessage="1" showErrorMessage="1" sqref="H14">
      <formula1>$B$5:$B$12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BA8F935-6319-4B57-B42A-2DAA891DFE4F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G5:G12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0"/>
  <sheetViews>
    <sheetView workbookViewId="0">
      <selection activeCell="H3" sqref="H3:H10"/>
    </sheetView>
  </sheetViews>
  <sheetFormatPr defaultRowHeight="17" x14ac:dyDescent="0.45"/>
  <cols>
    <col min="1" max="1" width="1.58203125" customWidth="1"/>
    <col min="4" max="4" width="11.58203125" bestFit="1" customWidth="1"/>
    <col min="6" max="6" width="9.33203125" bestFit="1" customWidth="1"/>
    <col min="8" max="8" width="13.25" customWidth="1"/>
  </cols>
  <sheetData>
    <row r="2" spans="2:8" ht="28" x14ac:dyDescent="0.45">
      <c r="B2" s="3" t="s">
        <v>0</v>
      </c>
      <c r="C2" s="3" t="s">
        <v>11</v>
      </c>
      <c r="D2" s="3" t="s">
        <v>14</v>
      </c>
      <c r="E2" s="3" t="s">
        <v>15</v>
      </c>
      <c r="F2" s="4" t="s">
        <v>20</v>
      </c>
      <c r="G2" s="3" t="s">
        <v>28</v>
      </c>
      <c r="H2" s="3" t="s">
        <v>22</v>
      </c>
    </row>
    <row r="3" spans="2:8" x14ac:dyDescent="0.45">
      <c r="B3" s="2" t="s">
        <v>1</v>
      </c>
      <c r="C3" s="2" t="s">
        <v>12</v>
      </c>
      <c r="D3" s="5">
        <v>42070</v>
      </c>
      <c r="E3" s="2" t="s">
        <v>16</v>
      </c>
      <c r="F3" s="18">
        <v>129000</v>
      </c>
      <c r="G3" s="20">
        <v>30</v>
      </c>
      <c r="H3" s="40">
        <v>179000</v>
      </c>
    </row>
    <row r="4" spans="2:8" x14ac:dyDescent="0.45">
      <c r="B4" s="2" t="s">
        <v>2</v>
      </c>
      <c r="C4" s="2" t="s">
        <v>12</v>
      </c>
      <c r="D4" s="5">
        <v>42073</v>
      </c>
      <c r="E4" s="2" t="s">
        <v>16</v>
      </c>
      <c r="F4" s="18">
        <v>129000</v>
      </c>
      <c r="G4" s="20">
        <v>30</v>
      </c>
      <c r="H4" s="40">
        <v>159000</v>
      </c>
    </row>
    <row r="5" spans="2:8" x14ac:dyDescent="0.45">
      <c r="B5" s="2" t="s">
        <v>3</v>
      </c>
      <c r="C5" s="2" t="s">
        <v>13</v>
      </c>
      <c r="D5" s="5">
        <v>42077</v>
      </c>
      <c r="E5" s="2" t="s">
        <v>17</v>
      </c>
      <c r="F5" s="18">
        <v>399000</v>
      </c>
      <c r="G5" s="20">
        <v>10</v>
      </c>
      <c r="H5" s="40">
        <v>459000</v>
      </c>
    </row>
    <row r="6" spans="2:8" x14ac:dyDescent="0.45">
      <c r="B6" s="2" t="s">
        <v>4</v>
      </c>
      <c r="C6" s="2" t="s">
        <v>13</v>
      </c>
      <c r="D6" s="5">
        <v>42077</v>
      </c>
      <c r="E6" s="2" t="s">
        <v>17</v>
      </c>
      <c r="F6" s="18">
        <v>299000</v>
      </c>
      <c r="G6" s="20">
        <v>20</v>
      </c>
      <c r="H6" s="40">
        <v>329000</v>
      </c>
    </row>
    <row r="7" spans="2:8" x14ac:dyDescent="0.45">
      <c r="B7" s="2" t="s">
        <v>5</v>
      </c>
      <c r="C7" s="2" t="s">
        <v>12</v>
      </c>
      <c r="D7" s="5">
        <v>42073</v>
      </c>
      <c r="E7" s="2" t="s">
        <v>16</v>
      </c>
      <c r="F7" s="18">
        <v>159000</v>
      </c>
      <c r="G7" s="20">
        <v>35</v>
      </c>
      <c r="H7" s="40">
        <v>199000</v>
      </c>
    </row>
    <row r="8" spans="2:8" x14ac:dyDescent="0.45">
      <c r="B8" s="2" t="s">
        <v>6</v>
      </c>
      <c r="C8" s="2" t="s">
        <v>12</v>
      </c>
      <c r="D8" s="5">
        <v>42080</v>
      </c>
      <c r="E8" s="2" t="s">
        <v>16</v>
      </c>
      <c r="F8" s="18">
        <v>119000</v>
      </c>
      <c r="G8" s="20">
        <v>35</v>
      </c>
      <c r="H8" s="40">
        <v>169000</v>
      </c>
    </row>
    <row r="9" spans="2:8" x14ac:dyDescent="0.45">
      <c r="B9" s="2" t="s">
        <v>7</v>
      </c>
      <c r="C9" s="2" t="s">
        <v>12</v>
      </c>
      <c r="D9" s="5">
        <v>42073</v>
      </c>
      <c r="E9" s="2" t="s">
        <v>18</v>
      </c>
      <c r="F9" s="18">
        <v>159000</v>
      </c>
      <c r="G9" s="20">
        <v>30</v>
      </c>
      <c r="H9" s="40">
        <v>239000</v>
      </c>
    </row>
    <row r="10" spans="2:8" x14ac:dyDescent="0.45">
      <c r="B10" s="2" t="s">
        <v>8</v>
      </c>
      <c r="C10" s="2" t="s">
        <v>13</v>
      </c>
      <c r="D10" s="5">
        <v>42080</v>
      </c>
      <c r="E10" s="2" t="s">
        <v>19</v>
      </c>
      <c r="F10" s="18">
        <v>299000</v>
      </c>
      <c r="G10" s="20">
        <v>8</v>
      </c>
      <c r="H10" s="40">
        <v>347000</v>
      </c>
    </row>
    <row r="11" spans="2:8" x14ac:dyDescent="0.45">
      <c r="B11" s="51" t="s">
        <v>29</v>
      </c>
      <c r="C11" s="51"/>
      <c r="D11" s="51"/>
      <c r="E11" s="51"/>
      <c r="F11" s="51"/>
      <c r="G11" s="51"/>
      <c r="H11" s="26">
        <f>AVERAGE(H3:H10)</f>
        <v>260000</v>
      </c>
    </row>
    <row r="13" spans="2:8" x14ac:dyDescent="0.45">
      <c r="B13" s="3" t="s">
        <v>11</v>
      </c>
    </row>
    <row r="14" spans="2:8" x14ac:dyDescent="0.45">
      <c r="B14" s="27" t="s">
        <v>12</v>
      </c>
      <c r="C14" t="b">
        <f>H3&lt;=SMALL($H$3:$H$10,3)</f>
        <v>1</v>
      </c>
    </row>
    <row r="17" spans="2:6" x14ac:dyDescent="0.45">
      <c r="B17" s="3" t="s">
        <v>0</v>
      </c>
      <c r="C17" s="3" t="s">
        <v>11</v>
      </c>
      <c r="D17" s="3" t="s">
        <v>14</v>
      </c>
      <c r="E17" s="3" t="s">
        <v>15</v>
      </c>
      <c r="F17" s="3" t="s">
        <v>22</v>
      </c>
    </row>
    <row r="18" spans="2:6" x14ac:dyDescent="0.45">
      <c r="B18" s="2" t="s">
        <v>1</v>
      </c>
      <c r="C18" s="2" t="s">
        <v>12</v>
      </c>
      <c r="D18" s="5">
        <v>42070</v>
      </c>
      <c r="E18" s="2" t="s">
        <v>16</v>
      </c>
      <c r="F18" s="2">
        <v>179000</v>
      </c>
    </row>
    <row r="19" spans="2:6" x14ac:dyDescent="0.45">
      <c r="B19" s="2" t="s">
        <v>2</v>
      </c>
      <c r="C19" s="2" t="s">
        <v>12</v>
      </c>
      <c r="D19" s="5">
        <v>42073</v>
      </c>
      <c r="E19" s="2" t="s">
        <v>16</v>
      </c>
      <c r="F19" s="2">
        <v>159000</v>
      </c>
    </row>
    <row r="20" spans="2:6" x14ac:dyDescent="0.45">
      <c r="B20" s="2" t="s">
        <v>6</v>
      </c>
      <c r="C20" s="2" t="s">
        <v>12</v>
      </c>
      <c r="D20" s="5">
        <v>42080</v>
      </c>
      <c r="E20" s="2" t="s">
        <v>16</v>
      </c>
      <c r="F20" s="2">
        <v>169000</v>
      </c>
    </row>
  </sheetData>
  <mergeCells count="1">
    <mergeCell ref="B11:G11"/>
  </mergeCells>
  <phoneticPr fontId="2" type="noConversion"/>
  <conditionalFormatting sqref="G3:G1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{81DD0F7C-90DA-469F-A4D2-6F5BA889FF33}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1DD0F7C-90DA-469F-A4D2-6F5BA889FF33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G3:G10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workbookViewId="0">
      <selection activeCell="D26" sqref="D26"/>
    </sheetView>
  </sheetViews>
  <sheetFormatPr defaultRowHeight="17" x14ac:dyDescent="0.45"/>
  <cols>
    <col min="1" max="1" width="1.58203125" customWidth="1"/>
    <col min="4" max="4" width="11.58203125" bestFit="1" customWidth="1"/>
    <col min="6" max="6" width="9.33203125" bestFit="1" customWidth="1"/>
    <col min="8" max="8" width="12.75" customWidth="1"/>
  </cols>
  <sheetData>
    <row r="1" spans="2:8" ht="17.25" thickBot="1" x14ac:dyDescent="0.35"/>
    <row r="2" spans="2:8" ht="28" x14ac:dyDescent="0.45">
      <c r="B2" s="6" t="s">
        <v>0</v>
      </c>
      <c r="C2" s="7" t="s">
        <v>11</v>
      </c>
      <c r="D2" s="7" t="s">
        <v>14</v>
      </c>
      <c r="E2" s="7" t="s">
        <v>15</v>
      </c>
      <c r="F2" s="8" t="s">
        <v>20</v>
      </c>
      <c r="G2" s="7" t="s">
        <v>28</v>
      </c>
      <c r="H2" s="7" t="s">
        <v>22</v>
      </c>
    </row>
    <row r="3" spans="2:8" x14ac:dyDescent="0.45">
      <c r="B3" s="10" t="s">
        <v>3</v>
      </c>
      <c r="C3" s="2" t="s">
        <v>13</v>
      </c>
      <c r="D3" s="5">
        <v>42077</v>
      </c>
      <c r="E3" s="2" t="s">
        <v>17</v>
      </c>
      <c r="F3" s="18">
        <v>399000</v>
      </c>
      <c r="G3" s="20">
        <v>10</v>
      </c>
      <c r="H3" s="38">
        <v>459000</v>
      </c>
    </row>
    <row r="4" spans="2:8" x14ac:dyDescent="0.45">
      <c r="B4" s="10" t="s">
        <v>4</v>
      </c>
      <c r="C4" s="2" t="s">
        <v>13</v>
      </c>
      <c r="D4" s="5">
        <v>42077</v>
      </c>
      <c r="E4" s="2" t="s">
        <v>17</v>
      </c>
      <c r="F4" s="18">
        <v>299000</v>
      </c>
      <c r="G4" s="20">
        <v>20</v>
      </c>
      <c r="H4" s="38">
        <v>329000</v>
      </c>
    </row>
    <row r="5" spans="2:8" x14ac:dyDescent="0.45">
      <c r="B5" s="10" t="s">
        <v>8</v>
      </c>
      <c r="C5" s="2" t="s">
        <v>13</v>
      </c>
      <c r="D5" s="5">
        <v>42080</v>
      </c>
      <c r="E5" s="2" t="s">
        <v>19</v>
      </c>
      <c r="F5" s="18">
        <v>299000</v>
      </c>
      <c r="G5" s="20">
        <v>8</v>
      </c>
      <c r="H5" s="38">
        <v>329000</v>
      </c>
    </row>
    <row r="6" spans="2:8" x14ac:dyDescent="0.45">
      <c r="B6" s="10"/>
      <c r="C6" s="30" t="s">
        <v>33</v>
      </c>
      <c r="D6" s="5"/>
      <c r="E6" s="2"/>
      <c r="F6" s="18">
        <f>SUBTOTAL(4,F3:F5)</f>
        <v>399000</v>
      </c>
      <c r="G6" s="20"/>
      <c r="H6" s="38"/>
    </row>
    <row r="7" spans="2:8" x14ac:dyDescent="0.45">
      <c r="B7" s="10"/>
      <c r="C7" s="30" t="s">
        <v>30</v>
      </c>
      <c r="D7" s="5"/>
      <c r="E7" s="2"/>
      <c r="F7" s="18"/>
      <c r="G7" s="20"/>
      <c r="H7" s="38">
        <f>SUBTOTAL(1,H3:H5)</f>
        <v>372333.33333333331</v>
      </c>
    </row>
    <row r="8" spans="2:8" x14ac:dyDescent="0.45">
      <c r="B8" s="10" t="s">
        <v>1</v>
      </c>
      <c r="C8" s="2" t="s">
        <v>12</v>
      </c>
      <c r="D8" s="5">
        <v>42070</v>
      </c>
      <c r="E8" s="2" t="s">
        <v>16</v>
      </c>
      <c r="F8" s="18">
        <v>129000</v>
      </c>
      <c r="G8" s="20">
        <v>30</v>
      </c>
      <c r="H8" s="38">
        <v>179000</v>
      </c>
    </row>
    <row r="9" spans="2:8" x14ac:dyDescent="0.45">
      <c r="B9" s="10" t="s">
        <v>2</v>
      </c>
      <c r="C9" s="2" t="s">
        <v>12</v>
      </c>
      <c r="D9" s="5">
        <v>42073</v>
      </c>
      <c r="E9" s="2" t="s">
        <v>16</v>
      </c>
      <c r="F9" s="18">
        <v>129000</v>
      </c>
      <c r="G9" s="20">
        <v>30</v>
      </c>
      <c r="H9" s="38">
        <v>159000</v>
      </c>
    </row>
    <row r="10" spans="2:8" x14ac:dyDescent="0.45">
      <c r="B10" s="10" t="s">
        <v>5</v>
      </c>
      <c r="C10" s="2" t="s">
        <v>12</v>
      </c>
      <c r="D10" s="5">
        <v>42073</v>
      </c>
      <c r="E10" s="2" t="s">
        <v>16</v>
      </c>
      <c r="F10" s="18">
        <v>159000</v>
      </c>
      <c r="G10" s="20">
        <v>35</v>
      </c>
      <c r="H10" s="38">
        <v>199000</v>
      </c>
    </row>
    <row r="11" spans="2:8" x14ac:dyDescent="0.45">
      <c r="B11" s="10" t="s">
        <v>6</v>
      </c>
      <c r="C11" s="2" t="s">
        <v>12</v>
      </c>
      <c r="D11" s="5">
        <v>42080</v>
      </c>
      <c r="E11" s="2" t="s">
        <v>16</v>
      </c>
      <c r="F11" s="18">
        <v>119000</v>
      </c>
      <c r="G11" s="20">
        <v>35</v>
      </c>
      <c r="H11" s="38">
        <v>169000</v>
      </c>
    </row>
    <row r="12" spans="2:8" ht="17.5" thickBot="1" x14ac:dyDescent="0.5">
      <c r="B12" s="28" t="s">
        <v>7</v>
      </c>
      <c r="C12" s="29" t="s">
        <v>12</v>
      </c>
      <c r="D12" s="36">
        <v>42073</v>
      </c>
      <c r="E12" s="29" t="s">
        <v>18</v>
      </c>
      <c r="F12" s="37">
        <v>159000</v>
      </c>
      <c r="G12" s="25">
        <v>30</v>
      </c>
      <c r="H12" s="41">
        <v>239000</v>
      </c>
    </row>
    <row r="13" spans="2:8" x14ac:dyDescent="0.45">
      <c r="B13" s="31"/>
      <c r="C13" s="35" t="s">
        <v>34</v>
      </c>
      <c r="D13" s="32"/>
      <c r="E13" s="31"/>
      <c r="F13" s="33">
        <f>SUBTOTAL(4,F8:F12)</f>
        <v>159000</v>
      </c>
      <c r="G13" s="34"/>
      <c r="H13" s="34"/>
    </row>
    <row r="14" spans="2:8" x14ac:dyDescent="0.45">
      <c r="B14" s="31"/>
      <c r="C14" s="35" t="s">
        <v>31</v>
      </c>
      <c r="D14" s="32"/>
      <c r="E14" s="31"/>
      <c r="F14" s="33"/>
      <c r="G14" s="34"/>
      <c r="H14" s="34">
        <f>SUBTOTAL(1,H8:H12)</f>
        <v>189000</v>
      </c>
    </row>
    <row r="15" spans="2:8" x14ac:dyDescent="0.45">
      <c r="B15" s="31"/>
      <c r="C15" s="35" t="s">
        <v>35</v>
      </c>
      <c r="D15" s="32"/>
      <c r="E15" s="31"/>
      <c r="F15" s="33">
        <f>SUBTOTAL(4,F3:F12)</f>
        <v>399000</v>
      </c>
      <c r="G15" s="34"/>
      <c r="H15" s="34"/>
    </row>
    <row r="16" spans="2:8" x14ac:dyDescent="0.45">
      <c r="B16" s="31"/>
      <c r="C16" s="35" t="s">
        <v>32</v>
      </c>
      <c r="D16" s="32"/>
      <c r="E16" s="31"/>
      <c r="F16" s="33"/>
      <c r="G16" s="34"/>
      <c r="H16" s="34">
        <f>SUBTOTAL(1,H3:H12)</f>
        <v>257750</v>
      </c>
    </row>
  </sheetData>
  <sortState ref="B3:H10">
    <sortCondition descending="1" ref="C3:C10"/>
  </sortState>
  <phoneticPr fontId="2" type="noConversion"/>
  <conditionalFormatting sqref="G3:G16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{3A8EB17C-7EA0-48ED-946A-FE388C46A918}</x14:id>
        </ext>
      </extLst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A8EB17C-7EA0-48ED-946A-FE388C46A918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G3:G16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제1작업</vt:lpstr>
      <vt:lpstr>제2작업</vt:lpstr>
      <vt:lpstr>제3작업</vt:lpstr>
      <vt:lpstr>제2작업!Criteria</vt:lpstr>
      <vt:lpstr>제2작업!Extract</vt:lpstr>
      <vt:lpstr>구분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강정미</dc:creator>
  <cp:lastModifiedBy>신현지</cp:lastModifiedBy>
  <dcterms:created xsi:type="dcterms:W3CDTF">2020-04-28T06:52:31Z</dcterms:created>
  <dcterms:modified xsi:type="dcterms:W3CDTF">2020-04-29T07:40:26Z</dcterms:modified>
</cp:coreProperties>
</file>