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660" windowHeight="7080" activeTab="3"/>
  </bookViews>
  <sheets>
    <sheet name="제1작업" sheetId="1" r:id="rId1"/>
    <sheet name="제2작업" sheetId="2" r:id="rId2"/>
    <sheet name="제3작업" sheetId="3" r:id="rId3"/>
    <sheet name="제4작업" sheetId="6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제2작업!$B$17:$H$17</definedName>
    <definedName name="평형">제1작업!$F$5:$F$12</definedName>
  </definedNames>
  <calcPr calcId="145621"/>
  <pivotCaches>
    <pivotCache cacheId="11" r:id="rId5"/>
  </pivotCaches>
</workbook>
</file>

<file path=xl/calcChain.xml><?xml version="1.0" encoding="utf-8"?>
<calcChain xmlns="http://schemas.openxmlformats.org/spreadsheetml/2006/main">
  <c r="C14" i="2" l="1"/>
  <c r="J14" i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<sst xmlns="http://schemas.openxmlformats.org/spreadsheetml/2006/main" count="140" uniqueCount="43">
  <si>
    <t>예약코드</t>
    <phoneticPr fontId="1" type="noConversion"/>
  </si>
  <si>
    <t>고객명</t>
    <phoneticPr fontId="1" type="noConversion"/>
  </si>
  <si>
    <t>목적</t>
  </si>
  <si>
    <t>목적</t>
    <phoneticPr fontId="1" type="noConversion"/>
  </si>
  <si>
    <t>예약일자</t>
    <phoneticPr fontId="1" type="noConversion"/>
  </si>
  <si>
    <t>평형</t>
  </si>
  <si>
    <t>평형</t>
    <phoneticPr fontId="1" type="noConversion"/>
  </si>
  <si>
    <t>요금
(1박)</t>
    <phoneticPr fontId="1" type="noConversion"/>
  </si>
  <si>
    <t>예약
일수</t>
    <phoneticPr fontId="1" type="noConversion"/>
  </si>
  <si>
    <t>고객구분</t>
    <phoneticPr fontId="1" type="noConversion"/>
  </si>
  <si>
    <t>이용금액</t>
    <phoneticPr fontId="1" type="noConversion"/>
  </si>
  <si>
    <t>A-101-1</t>
    <phoneticPr fontId="1" type="noConversion"/>
  </si>
  <si>
    <t>김미영</t>
    <phoneticPr fontId="1" type="noConversion"/>
  </si>
  <si>
    <t>가족여행</t>
  </si>
  <si>
    <t>가족여행</t>
    <phoneticPr fontId="1" type="noConversion"/>
  </si>
  <si>
    <t>B-102-2</t>
    <phoneticPr fontId="1" type="noConversion"/>
  </si>
  <si>
    <t>강은덕</t>
    <phoneticPr fontId="1" type="noConversion"/>
  </si>
  <si>
    <t>직장인워크샵</t>
  </si>
  <si>
    <t>직장인워크샵</t>
    <phoneticPr fontId="1" type="noConversion"/>
  </si>
  <si>
    <t>A-103-1</t>
    <phoneticPr fontId="1" type="noConversion"/>
  </si>
  <si>
    <t>신유복</t>
    <phoneticPr fontId="1" type="noConversion"/>
  </si>
  <si>
    <t>B-104-2</t>
    <phoneticPr fontId="1" type="noConversion"/>
  </si>
  <si>
    <t>소지우</t>
    <phoneticPr fontId="1" type="noConversion"/>
  </si>
  <si>
    <t>친구모임</t>
  </si>
  <si>
    <t>친구모임</t>
    <phoneticPr fontId="1" type="noConversion"/>
  </si>
  <si>
    <t>C-105-3</t>
    <phoneticPr fontId="1" type="noConversion"/>
  </si>
  <si>
    <t>최미순</t>
    <phoneticPr fontId="1" type="noConversion"/>
  </si>
  <si>
    <t>B-106-2</t>
    <phoneticPr fontId="1" type="noConversion"/>
  </si>
  <si>
    <t>박아름</t>
  </si>
  <si>
    <t>박아름</t>
    <phoneticPr fontId="1" type="noConversion"/>
  </si>
  <si>
    <t>D-107-3</t>
    <phoneticPr fontId="1" type="noConversion"/>
  </si>
  <si>
    <t>황장군</t>
    <phoneticPr fontId="1" type="noConversion"/>
  </si>
  <si>
    <t>D-108-3</t>
    <phoneticPr fontId="1" type="noConversion"/>
  </si>
  <si>
    <t>홍지수</t>
    <phoneticPr fontId="1" type="noConversion"/>
  </si>
  <si>
    <t>가족여행의 요금(1박) 평균</t>
    <phoneticPr fontId="1" type="noConversion"/>
  </si>
  <si>
    <t>평형이 25평 이상인 예약건수</t>
    <phoneticPr fontId="1" type="noConversion"/>
  </si>
  <si>
    <t>평형이 가장 큰 고객명</t>
    <phoneticPr fontId="1" type="noConversion"/>
  </si>
  <si>
    <t>&lt;&gt;가족여행</t>
    <phoneticPr fontId="1" type="noConversion"/>
  </si>
  <si>
    <t>(비어 있음)</t>
  </si>
  <si>
    <t>총합계</t>
  </si>
  <si>
    <t>개수 : 고객명</t>
  </si>
  <si>
    <t>평균 : 예약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</si>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</sst>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평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4" fontId="2" fillId="0" borderId="25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표준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176" formatCode="0&quot;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2000" b="1">
                <a:latin typeface="굴림" panose="020B0600000101010101" pitchFamily="50" charset="-127"/>
                <a:ea typeface="굴림" panose="020B0600000101010101" pitchFamily="50" charset="-127"/>
              </a:defRPr>
            </a:pPr>
            <a:r>
              <a:rPr lang="en-US" altLang="ko-KR" sz="2000" b="1">
                <a:latin typeface="굴림" panose="020B0600000101010101" pitchFamily="50" charset="-127"/>
                <a:ea typeface="굴림" panose="020B0600000101010101" pitchFamily="50" charset="-127"/>
              </a:rPr>
              <a:t>2</a:t>
            </a:r>
            <a:r>
              <a:rPr lang="ko-KR" altLang="en-US" sz="2000" b="1">
                <a:latin typeface="굴림" panose="020B0600000101010101" pitchFamily="50" charset="-127"/>
                <a:ea typeface="굴림" panose="020B0600000101010101" pitchFamily="50" charset="-127"/>
              </a:rPr>
              <a:t>월 가족여행 예약현황</a:t>
            </a:r>
            <a:endParaRPr lang="ko-KR" sz="2000" b="1">
              <a:latin typeface="굴림" panose="020B0600000101010101" pitchFamily="50" charset="-127"/>
              <a:ea typeface="굴림" panose="020B0600000101010101" pitchFamily="50" charset="-127"/>
            </a:endParaRPr>
          </a:p>
        </c:rich>
      </c:tx>
      <c:layout/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6146420052123056E-2"/>
          <c:y val="0.10915115879321886"/>
          <c:w val="0.9319939963600351"/>
          <c:h val="0.725137439108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평형</c:v>
                </c:pt>
              </c:strCache>
            </c:strRef>
          </c:tx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(제1작업!$C$5,제1작업!$C$7,제1작업!$C$9,제1작업!$C$12)</c:f>
              <c:strCache>
                <c:ptCount val="4"/>
                <c:pt idx="0">
                  <c:v>김미영</c:v>
                </c:pt>
                <c:pt idx="1">
                  <c:v>신유복</c:v>
                </c:pt>
                <c:pt idx="2">
                  <c:v>최미순</c:v>
                </c:pt>
                <c:pt idx="3">
                  <c:v>홍지수</c:v>
                </c:pt>
              </c:strCache>
            </c:strRef>
          </c:cat>
          <c:val>
            <c:numRef>
              <c:f>(제1작업!$F$5,제1작업!$F$7,제1작업!$F$9,제1작업!$F$12)</c:f>
              <c:numCache>
                <c:formatCode>0"평"</c:formatCode>
                <c:ptCount val="4"/>
                <c:pt idx="0">
                  <c:v>15</c:v>
                </c:pt>
                <c:pt idx="1">
                  <c:v>17</c:v>
                </c:pt>
                <c:pt idx="2">
                  <c:v>20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79930368"/>
        <c:axId val="240525312"/>
      </c:barChart>
      <c:lineChart>
        <c:grouping val="standar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예약
일수</c:v>
                </c:pt>
              </c:strCache>
            </c:strRef>
          </c:tx>
          <c:cat>
            <c:strRef>
              <c:f>(제1작업!$C$5,제1작업!$C$7,제1작업!$C$9,제1작업!$C$12)</c:f>
              <c:strCache>
                <c:ptCount val="4"/>
                <c:pt idx="0">
                  <c:v>김미영</c:v>
                </c:pt>
                <c:pt idx="1">
                  <c:v>신유복</c:v>
                </c:pt>
                <c:pt idx="2">
                  <c:v>최미순</c:v>
                </c:pt>
                <c:pt idx="3">
                  <c:v>홍지수</c:v>
                </c:pt>
              </c:strCache>
            </c:strRef>
          </c:cat>
          <c:val>
            <c:numRef>
              <c:f>(제1작업!$H$5,제1작업!$H$7,제1작업!$H$9,제1작업!$H$12)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566912"/>
        <c:axId val="276819904"/>
      </c:lineChart>
      <c:catAx>
        <c:axId val="27993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ko-KR" altLang="en-US" b="1"/>
                  <a:t>평형</a:t>
                </a:r>
              </a:p>
            </c:rich>
          </c:tx>
          <c:layout>
            <c:manualLayout>
              <c:xMode val="edge"/>
              <c:yMode val="edge"/>
              <c:x val="4.6260989227915633E-2"/>
              <c:y val="4.5413988448489699E-2"/>
            </c:manualLayout>
          </c:layout>
          <c:overlay val="0"/>
        </c:title>
        <c:majorTickMark val="none"/>
        <c:minorTickMark val="none"/>
        <c:tickLblPos val="nextTo"/>
        <c:crossAx val="240525312"/>
        <c:crosses val="autoZero"/>
        <c:auto val="1"/>
        <c:lblAlgn val="ctr"/>
        <c:lblOffset val="100"/>
        <c:noMultiLvlLbl val="0"/>
      </c:catAx>
      <c:valAx>
        <c:axId val="24052531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&quot;평&quot;" sourceLinked="1"/>
        <c:majorTickMark val="none"/>
        <c:minorTickMark val="none"/>
        <c:tickLblPos val="nextTo"/>
        <c:crossAx val="279930368"/>
        <c:crosses val="autoZero"/>
        <c:crossBetween val="between"/>
      </c:valAx>
      <c:valAx>
        <c:axId val="276819904"/>
        <c:scaling>
          <c:orientation val="minMax"/>
          <c:max val="4"/>
        </c:scaling>
        <c:delete val="0"/>
        <c:axPos val="r"/>
        <c:numFmt formatCode="General" sourceLinked="1"/>
        <c:majorTickMark val="out"/>
        <c:minorTickMark val="none"/>
        <c:tickLblPos val="nextTo"/>
        <c:crossAx val="318566912"/>
        <c:crosses val="max"/>
        <c:crossBetween val="between"/>
        <c:majorUnit val="1"/>
      </c:valAx>
      <c:catAx>
        <c:axId val="3185669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ko-KR" altLang="en-US" b="1" i="0"/>
                  <a:t>예약일수</a:t>
                </a:r>
              </a:p>
            </c:rich>
          </c:tx>
          <c:layout>
            <c:manualLayout>
              <c:xMode val="edge"/>
              <c:yMode val="edge"/>
              <c:x val="0.88618020343612858"/>
              <c:y val="4.9600034806810724E-2"/>
            </c:manualLayout>
          </c:layout>
          <c:overlay val="0"/>
        </c:title>
        <c:majorTickMark val="out"/>
        <c:minorTickMark val="none"/>
        <c:tickLblPos val="nextTo"/>
        <c:crossAx val="276819904"/>
        <c:auto val="1"/>
        <c:lblAlgn val="ctr"/>
        <c:lblOffset val="100"/>
        <c:noMultiLvlLbl val="0"/>
      </c:catAx>
      <c:spPr>
        <a:noFill/>
      </c:spPr>
    </c:plotArea>
    <c:legend>
      <c:legendPos val="tr"/>
      <c:layout>
        <c:manualLayout>
          <c:xMode val="edge"/>
          <c:yMode val="edge"/>
          <c:x val="0.70899429348685516"/>
          <c:y val="0.11511627485382622"/>
          <c:w val="0.23499052356929995"/>
          <c:h val="0.1162883678341561"/>
        </c:manualLayout>
      </c:layout>
      <c:overlay val="1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100" b="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69850</xdr:rowOff>
    </xdr:from>
    <xdr:to>
      <xdr:col>6</xdr:col>
      <xdr:colOff>44450</xdr:colOff>
      <xdr:row>2</xdr:row>
      <xdr:rowOff>139700</xdr:rowOff>
    </xdr:to>
    <xdr:sp macro="" textlink="">
      <xdr:nvSpPr>
        <xdr:cNvPr id="2" name="모서리가 둥근 직사각형 1"/>
        <xdr:cNvSpPr/>
      </xdr:nvSpPr>
      <xdr:spPr>
        <a:xfrm>
          <a:off x="133350" y="69850"/>
          <a:ext cx="4254500" cy="539750"/>
        </a:xfrm>
        <a:prstGeom prst="round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 b="1">
              <a:latin typeface="돋움" panose="020B0600000101010101" pitchFamily="50" charset="-127"/>
              <a:ea typeface="돋움" panose="020B0600000101010101" pitchFamily="50" charset="-127"/>
            </a:rPr>
            <a:t>대한펜션 </a:t>
          </a:r>
          <a:r>
            <a:rPr lang="en-US" altLang="ko-KR" sz="2800" b="1">
              <a:latin typeface="돋움" panose="020B0600000101010101" pitchFamily="50" charset="-127"/>
              <a:ea typeface="돋움" panose="020B0600000101010101" pitchFamily="50" charset="-127"/>
            </a:rPr>
            <a:t>2</a:t>
          </a:r>
          <a:r>
            <a:rPr lang="ko-KR" altLang="en-US" sz="2800" b="1">
              <a:latin typeface="돋움" panose="020B0600000101010101" pitchFamily="50" charset="-127"/>
              <a:ea typeface="돋움" panose="020B0600000101010101" pitchFamily="50" charset="-127"/>
            </a:rPr>
            <a:t>월 예약현황</a:t>
          </a:r>
        </a:p>
      </xdr:txBody>
    </xdr:sp>
    <xdr:clientData/>
  </xdr:twoCellAnchor>
  <xdr:twoCellAnchor editAs="oneCell">
    <xdr:from>
      <xdr:col>6</xdr:col>
      <xdr:colOff>495300</xdr:colOff>
      <xdr:row>0</xdr:row>
      <xdr:rowOff>50800</xdr:rowOff>
    </xdr:from>
    <xdr:to>
      <xdr:col>9</xdr:col>
      <xdr:colOff>692150</xdr:colOff>
      <xdr:row>2</xdr:row>
      <xdr:rowOff>184150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0800"/>
          <a:ext cx="2374900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694" cy="6067778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0.16698</cdr:x>
      <cdr:y>0.13227</cdr:y>
    </cdr:from>
    <cdr:to>
      <cdr:x>0.44782</cdr:x>
      <cdr:y>0.23692</cdr:y>
    </cdr:to>
    <cdr:sp macro="" textlink="">
      <cdr:nvSpPr>
        <cdr:cNvPr id="2" name="위쪽 리본 1"/>
        <cdr:cNvSpPr/>
      </cdr:nvSpPr>
      <cdr:spPr>
        <a:xfrm xmlns:a="http://schemas.openxmlformats.org/drawingml/2006/main">
          <a:off x="1552223" y="802570"/>
          <a:ext cx="2610555" cy="635000"/>
        </a:xfrm>
        <a:prstGeom xmlns:a="http://schemas.openxmlformats.org/drawingml/2006/main" prst="ribbon2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비수기 </a:t>
          </a:r>
          <a:r>
            <a:rPr lang="en-US" altLang="ko-KR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20%</a:t>
          </a:r>
          <a:r>
            <a:rPr lang="ko-KR" altLang="en-US" baseline="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 할인</a:t>
          </a:r>
          <a:endParaRPr lang="ko-KR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nfms" refreshedDate="43891.803988888889" createdVersion="4" refreshedVersion="4" minRefreshableVersion="3" recordCount="10">
  <cacheSource type="worksheet">
    <worksheetSource ref="B4:J14" sheet="제1작업"/>
  </cacheSource>
  <cacheFields count="9">
    <cacheField name="예약코드" numFmtId="0">
      <sharedItems/>
    </cacheField>
    <cacheField name="고객명" numFmtId="0">
      <sharedItems containsBlank="1"/>
    </cacheField>
    <cacheField name="목적" numFmtId="0">
      <sharedItems containsBlank="1" count="4">
        <s v="가족여행"/>
        <s v="직장인워크샵"/>
        <s v="친구모임"/>
        <m/>
      </sharedItems>
    </cacheField>
    <cacheField name="예약일자" numFmtId="0">
      <sharedItems containsSemiMixedTypes="0" containsDate="1" containsString="0" containsMixedTypes="1" minDate="2015-02-05T00:00:00" maxDate="1900-01-03T01:04:05"/>
    </cacheField>
    <cacheField name="평형" numFmtId="0">
      <sharedItems containsString="0" containsBlank="1" containsNumber="1" containsInteger="1" minValue="15" maxValue="30" count="6">
        <n v="15"/>
        <n v="25"/>
        <n v="17"/>
        <n v="20"/>
        <n v="30"/>
        <m/>
      </sharedItems>
    </cacheField>
    <cacheField name="요금_x000a_(1박)" numFmtId="0">
      <sharedItems containsMixedTypes="1" containsNumber="1" containsInteger="1" minValue="120000" maxValue="300000"/>
    </cacheField>
    <cacheField name="예약_x000a_일수" numFmtId="0">
      <sharedItems containsBlank="1" containsMixedTypes="1" containsNumber="1" containsInteger="1" minValue="1" maxValue="3"/>
    </cacheField>
    <cacheField name="고객구분" numFmtId="0">
      <sharedItems containsBlank="1"/>
    </cacheField>
    <cacheField name="이용금액" numFmtId="0">
      <sharedItems containsMixedTypes="1" containsNumber="1" containsInteger="1" minValue="135000" maxValue="7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A-101-1"/>
    <s v="김미영"/>
    <x v="0"/>
    <d v="2015-02-05T00:00:00"/>
    <x v="0"/>
    <n v="120000"/>
    <n v="3"/>
    <s v="우수고객"/>
    <n v="324000"/>
  </r>
  <r>
    <s v="B-102-2"/>
    <s v="강은덕"/>
    <x v="1"/>
    <d v="2015-02-19T00:00:00"/>
    <x v="1"/>
    <n v="250000"/>
    <n v="2"/>
    <s v="일반고객"/>
    <n v="400000"/>
  </r>
  <r>
    <s v="A-103-1"/>
    <s v="신유복"/>
    <x v="0"/>
    <d v="2015-02-12T00:00:00"/>
    <x v="2"/>
    <n v="150000"/>
    <n v="1"/>
    <s v="우수고객"/>
    <n v="135000"/>
  </r>
  <r>
    <s v="B-104-2"/>
    <s v="소지우"/>
    <x v="2"/>
    <d v="2015-02-05T00:00:00"/>
    <x v="1"/>
    <n v="250000"/>
    <n v="1"/>
    <s v="일반고객"/>
    <n v="200000"/>
  </r>
  <r>
    <s v="C-105-3"/>
    <s v="최미순"/>
    <x v="0"/>
    <d v="2015-02-23T00:00:00"/>
    <x v="3"/>
    <n v="210000"/>
    <n v="2"/>
    <s v=""/>
    <n v="294000"/>
  </r>
  <r>
    <s v="B-106-2"/>
    <s v="박아름"/>
    <x v="1"/>
    <d v="2015-02-12T00:00:00"/>
    <x v="4"/>
    <n v="300000"/>
    <n v="3"/>
    <s v="일반고객"/>
    <n v="720000"/>
  </r>
  <r>
    <s v="D-107-3"/>
    <s v="황장군"/>
    <x v="2"/>
    <d v="2015-02-18T00:00:00"/>
    <x v="1"/>
    <n v="250000"/>
    <n v="2"/>
    <s v=""/>
    <n v="350000"/>
  </r>
  <r>
    <s v="D-108-3"/>
    <s v="홍지수"/>
    <x v="0"/>
    <d v="2015-02-21T00:00:00"/>
    <x v="2"/>
    <n v="150000"/>
    <n v="2"/>
    <s v=""/>
    <n v="210000"/>
  </r>
  <r>
    <s v="가족여행의 요금(1박) 평균"/>
    <m/>
    <x v="3"/>
    <n v="158000"/>
    <x v="5"/>
    <s v="평형이 가장 큰 고객명"/>
    <m/>
    <m/>
    <s v="박아름"/>
  </r>
  <r>
    <s v="평형이 25평 이상인 예약건수"/>
    <m/>
    <x v="3"/>
    <n v="4"/>
    <x v="5"/>
    <s v="고객명"/>
    <s v="박아름"/>
    <s v="목적"/>
    <s v="직장인워크샵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11" applyNumberFormats="0" applyBorderFormats="0" applyFontFormats="0" applyPatternFormats="0" applyAlignmentFormats="0" applyWidthHeightFormats="1" dataCaption="값" missingCaption="*" updatedVersion="4" minRefreshableVersion="3" useAutoFormatting="1" colGrandTotals="0" itemPrintTitles="1" createdVersion="4" indent="0" outline="1" outlineData="1" multipleFieldFilters="0" rowHeaderCaption="평형" colHeaderCaption="목적" fieldListSortAscending="1">
  <location ref="B2:J11" firstHeaderRow="1" firstDataRow="3" firstDataCol="1"/>
  <pivotFields count="9">
    <pivotField showAll="0"/>
    <pivotField dataField="1" showAll="0"/>
    <pivotField axis="axisCol" showAll="0">
      <items count="5">
        <item x="2"/>
        <item x="1"/>
        <item x="0"/>
        <item x="3"/>
        <item t="default"/>
      </items>
    </pivotField>
    <pivotField showAll="0"/>
    <pivotField axis="axisRow" showAll="0">
      <items count="7">
        <item x="0"/>
        <item x="2"/>
        <item x="3"/>
        <item x="1"/>
        <item x="4"/>
        <item x="5"/>
        <item t="default"/>
      </items>
    </pivotField>
    <pivotField showAll="0"/>
    <pivotField dataField="1" showAll="0"/>
    <pivotField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2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개수 : 고객명" fld="1" subtotal="count" baseField="0" baseItem="0"/>
    <dataField name="평균 : 예약" fld="6" subtotal="average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B17:H20" totalsRowShown="0" headerRowDxfId="0" dataDxfId="1" tableBorderDxfId="9">
  <autoFilter ref="B17:H20"/>
  <tableColumns count="7">
    <tableColumn id="1" name="예약코드" dataDxfId="8"/>
    <tableColumn id="2" name="고객명" dataDxfId="7"/>
    <tableColumn id="3" name="목적" dataDxfId="6"/>
    <tableColumn id="4" name="예약일자" dataDxfId="5"/>
    <tableColumn id="5" name="평형" dataDxfId="4"/>
    <tableColumn id="6" name="요금_x000a_(1박)" dataDxfId="3"/>
    <tableColumn id="7" name="예약_x000a_일수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H12" activeCellId="11" sqref="C4:C5 C7 C9 C12 F4:F5 F7 F9 F12 H4:H5 H7 H9 H12"/>
    </sheetView>
  </sheetViews>
  <sheetFormatPr defaultRowHeight="14" x14ac:dyDescent="0.45"/>
  <cols>
    <col min="1" max="1" width="1.58203125" style="1" customWidth="1"/>
    <col min="2" max="3" width="11.08203125" style="1" customWidth="1"/>
    <col min="4" max="4" width="14" style="1" customWidth="1"/>
    <col min="5" max="5" width="11.08203125" style="1" customWidth="1"/>
    <col min="6" max="6" width="9.33203125" style="1" customWidth="1"/>
    <col min="7" max="7" width="11.08203125" style="1" customWidth="1"/>
    <col min="8" max="9" width="8.75" style="1" customWidth="1"/>
    <col min="10" max="10" width="14.9140625" style="1" customWidth="1"/>
    <col min="11" max="11" width="4.58203125" style="1" customWidth="1"/>
    <col min="12" max="16384" width="8.6640625" style="1"/>
  </cols>
  <sheetData>
    <row r="1" spans="2:11" ht="18.5" customHeight="1" x14ac:dyDescent="0.45"/>
    <row r="2" spans="2:11" ht="18.5" customHeight="1" x14ac:dyDescent="0.45"/>
    <row r="3" spans="2:11" ht="18.5" customHeight="1" thickBot="1" x14ac:dyDescent="0.5"/>
    <row r="4" spans="2:11" ht="30.5" customHeight="1" thickBot="1" x14ac:dyDescent="0.5">
      <c r="B4" s="22" t="s">
        <v>0</v>
      </c>
      <c r="C4" s="23" t="s">
        <v>1</v>
      </c>
      <c r="D4" s="23" t="s">
        <v>3</v>
      </c>
      <c r="E4" s="23" t="s">
        <v>4</v>
      </c>
      <c r="F4" s="23" t="s">
        <v>6</v>
      </c>
      <c r="G4" s="24" t="s">
        <v>7</v>
      </c>
      <c r="H4" s="24" t="s">
        <v>8</v>
      </c>
      <c r="I4" s="23" t="s">
        <v>9</v>
      </c>
      <c r="J4" s="25" t="s">
        <v>10</v>
      </c>
    </row>
    <row r="5" spans="2:11" ht="16.5" customHeight="1" x14ac:dyDescent="0.45">
      <c r="B5" s="2" t="s">
        <v>11</v>
      </c>
      <c r="C5" s="3" t="s">
        <v>12</v>
      </c>
      <c r="D5" s="3" t="s">
        <v>14</v>
      </c>
      <c r="E5" s="4">
        <v>42040</v>
      </c>
      <c r="F5" s="27">
        <v>15</v>
      </c>
      <c r="G5" s="5">
        <v>120000</v>
      </c>
      <c r="H5" s="3">
        <v>3</v>
      </c>
      <c r="I5" s="3" t="str">
        <f>IF(LEFT(B5,1)="A","우수고객",IF(LEFT(B5,1)="B","일반고객",""))</f>
        <v>우수고객</v>
      </c>
      <c r="J5" s="6">
        <f>G5*H5-(G5*H5*RIGHT(B5,1)*10%)</f>
        <v>324000</v>
      </c>
    </row>
    <row r="6" spans="2:11" ht="16.5" customHeight="1" x14ac:dyDescent="0.45">
      <c r="B6" s="7" t="s">
        <v>15</v>
      </c>
      <c r="C6" s="8" t="s">
        <v>16</v>
      </c>
      <c r="D6" s="8" t="s">
        <v>18</v>
      </c>
      <c r="E6" s="9">
        <v>42054</v>
      </c>
      <c r="F6" s="28">
        <v>25</v>
      </c>
      <c r="G6" s="10">
        <v>250000</v>
      </c>
      <c r="H6" s="8">
        <v>2</v>
      </c>
      <c r="I6" s="8" t="str">
        <f t="shared" ref="I6:I12" si="0">IF(LEFT(B6,1)="A","우수고객",IF(LEFT(B6,1)="B","일반고객",""))</f>
        <v>일반고객</v>
      </c>
      <c r="J6" s="19">
        <f t="shared" ref="J6:J12" si="1">G6*H6-(G6*H6*RIGHT(B6,1)*10%)</f>
        <v>400000</v>
      </c>
    </row>
    <row r="7" spans="2:11" ht="16.5" customHeight="1" x14ac:dyDescent="0.45">
      <c r="B7" s="7" t="s">
        <v>19</v>
      </c>
      <c r="C7" s="8" t="s">
        <v>20</v>
      </c>
      <c r="D7" s="8" t="s">
        <v>14</v>
      </c>
      <c r="E7" s="9">
        <v>42047</v>
      </c>
      <c r="F7" s="28">
        <v>17</v>
      </c>
      <c r="G7" s="10">
        <v>150000</v>
      </c>
      <c r="H7" s="8">
        <v>1</v>
      </c>
      <c r="I7" s="8" t="str">
        <f t="shared" si="0"/>
        <v>우수고객</v>
      </c>
      <c r="J7" s="19">
        <f t="shared" si="1"/>
        <v>135000</v>
      </c>
    </row>
    <row r="8" spans="2:11" ht="16.5" customHeight="1" x14ac:dyDescent="0.45">
      <c r="B8" s="7" t="s">
        <v>21</v>
      </c>
      <c r="C8" s="8" t="s">
        <v>22</v>
      </c>
      <c r="D8" s="8" t="s">
        <v>24</v>
      </c>
      <c r="E8" s="9">
        <v>42040</v>
      </c>
      <c r="F8" s="28">
        <v>25</v>
      </c>
      <c r="G8" s="10">
        <v>250000</v>
      </c>
      <c r="H8" s="8">
        <v>1</v>
      </c>
      <c r="I8" s="8" t="str">
        <f t="shared" si="0"/>
        <v>일반고객</v>
      </c>
      <c r="J8" s="19">
        <f t="shared" si="1"/>
        <v>200000</v>
      </c>
    </row>
    <row r="9" spans="2:11" ht="16.5" customHeight="1" x14ac:dyDescent="0.45">
      <c r="B9" s="7" t="s">
        <v>25</v>
      </c>
      <c r="C9" s="8" t="s">
        <v>26</v>
      </c>
      <c r="D9" s="8" t="s">
        <v>14</v>
      </c>
      <c r="E9" s="9">
        <v>42058</v>
      </c>
      <c r="F9" s="28">
        <v>20</v>
      </c>
      <c r="G9" s="10">
        <v>210000</v>
      </c>
      <c r="H9" s="8">
        <v>2</v>
      </c>
      <c r="I9" s="8" t="str">
        <f t="shared" si="0"/>
        <v/>
      </c>
      <c r="J9" s="19">
        <f t="shared" si="1"/>
        <v>294000</v>
      </c>
    </row>
    <row r="10" spans="2:11" ht="16.5" customHeight="1" x14ac:dyDescent="0.45">
      <c r="B10" s="7" t="s">
        <v>27</v>
      </c>
      <c r="C10" s="8" t="s">
        <v>29</v>
      </c>
      <c r="D10" s="8" t="s">
        <v>18</v>
      </c>
      <c r="E10" s="9">
        <v>42047</v>
      </c>
      <c r="F10" s="28">
        <v>30</v>
      </c>
      <c r="G10" s="10">
        <v>300000</v>
      </c>
      <c r="H10" s="8">
        <v>3</v>
      </c>
      <c r="I10" s="8" t="str">
        <f t="shared" si="0"/>
        <v>일반고객</v>
      </c>
      <c r="J10" s="19">
        <f t="shared" si="1"/>
        <v>720000</v>
      </c>
      <c r="K10" s="33"/>
    </row>
    <row r="11" spans="2:11" ht="16.5" customHeight="1" x14ac:dyDescent="0.45">
      <c r="B11" s="7" t="s">
        <v>30</v>
      </c>
      <c r="C11" s="8" t="s">
        <v>31</v>
      </c>
      <c r="D11" s="8" t="s">
        <v>24</v>
      </c>
      <c r="E11" s="9">
        <v>42053</v>
      </c>
      <c r="F11" s="28">
        <v>25</v>
      </c>
      <c r="G11" s="10">
        <v>250000</v>
      </c>
      <c r="H11" s="8">
        <v>2</v>
      </c>
      <c r="I11" s="8" t="str">
        <f t="shared" si="0"/>
        <v/>
      </c>
      <c r="J11" s="19">
        <f t="shared" si="1"/>
        <v>350000</v>
      </c>
    </row>
    <row r="12" spans="2:11" ht="16.5" customHeight="1" thickBot="1" x14ac:dyDescent="0.5">
      <c r="B12" s="11" t="s">
        <v>32</v>
      </c>
      <c r="C12" s="12" t="s">
        <v>33</v>
      </c>
      <c r="D12" s="12" t="s">
        <v>14</v>
      </c>
      <c r="E12" s="13">
        <v>42056</v>
      </c>
      <c r="F12" s="29">
        <v>17</v>
      </c>
      <c r="G12" s="14">
        <v>150000</v>
      </c>
      <c r="H12" s="12">
        <v>2</v>
      </c>
      <c r="I12" s="30" t="str">
        <f t="shared" si="0"/>
        <v/>
      </c>
      <c r="J12" s="15">
        <f t="shared" si="1"/>
        <v>210000</v>
      </c>
    </row>
    <row r="13" spans="2:11" ht="16.5" customHeight="1" x14ac:dyDescent="0.45">
      <c r="B13" s="16" t="s">
        <v>34</v>
      </c>
      <c r="C13" s="17"/>
      <c r="D13" s="17"/>
      <c r="E13" s="18">
        <f>ROUND(DAVERAGE(B4:J12,6,D4:D5),-3)</f>
        <v>158000</v>
      </c>
      <c r="F13" s="31"/>
      <c r="G13" s="17" t="s">
        <v>36</v>
      </c>
      <c r="H13" s="17"/>
      <c r="I13" s="17"/>
      <c r="J13" s="19" t="str">
        <f>INDEX(B5:J12,MATCH(MAX(평형),평형,0),2)</f>
        <v>박아름</v>
      </c>
    </row>
    <row r="14" spans="2:11" ht="16.5" customHeight="1" thickBot="1" x14ac:dyDescent="0.5">
      <c r="B14" s="20" t="s">
        <v>35</v>
      </c>
      <c r="C14" s="21"/>
      <c r="D14" s="21"/>
      <c r="E14" s="12">
        <f>COUNTIF(평형,"&gt;=25")</f>
        <v>4</v>
      </c>
      <c r="F14" s="32"/>
      <c r="G14" s="26" t="s">
        <v>1</v>
      </c>
      <c r="H14" s="12" t="s">
        <v>28</v>
      </c>
      <c r="I14" s="26" t="s">
        <v>3</v>
      </c>
      <c r="J14" s="15" t="str">
        <f>VLOOKUP(H14,C5:J12,2,FALSE)</f>
        <v>직장인워크샵</v>
      </c>
    </row>
  </sheetData>
  <mergeCells count="4">
    <mergeCell ref="G13:I13"/>
    <mergeCell ref="F13:F14"/>
    <mergeCell ref="B14:D14"/>
    <mergeCell ref="B13:D13"/>
  </mergeCells>
  <phoneticPr fontId="1" type="noConversion"/>
  <conditionalFormatting sqref="H5:H12">
    <cfRule type="cellIs" dxfId="11" priority="1" operator="equal">
      <formula>3</formula>
    </cfRule>
  </conditionalFormatting>
  <dataValidations count="1">
    <dataValidation type="list" allowBlank="1" showInputMessage="1" showErrorMessage="1" sqref="H14">
      <formula1>$C$5:$C$12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opLeftCell="A4" workbookViewId="0">
      <selection activeCell="L10" sqref="L10"/>
    </sheetView>
  </sheetViews>
  <sheetFormatPr defaultRowHeight="17" x14ac:dyDescent="0.45"/>
  <cols>
    <col min="1" max="1" width="1.58203125" customWidth="1"/>
    <col min="2" max="3" width="11.08203125" customWidth="1"/>
    <col min="4" max="4" width="14" customWidth="1"/>
    <col min="5" max="5" width="11.08203125" customWidth="1"/>
    <col min="6" max="6" width="9.33203125" customWidth="1"/>
    <col min="7" max="7" width="11.08203125" customWidth="1"/>
    <col min="8" max="8" width="8.75" customWidth="1"/>
  </cols>
  <sheetData>
    <row r="1" spans="2:8" ht="17.5" thickBot="1" x14ac:dyDescent="0.5"/>
    <row r="2" spans="2:8" ht="28.5" thickBot="1" x14ac:dyDescent="0.5">
      <c r="B2" s="22" t="s">
        <v>0</v>
      </c>
      <c r="C2" s="23" t="s">
        <v>1</v>
      </c>
      <c r="D2" s="23" t="s">
        <v>3</v>
      </c>
      <c r="E2" s="23" t="s">
        <v>4</v>
      </c>
      <c r="F2" s="23" t="s">
        <v>6</v>
      </c>
      <c r="G2" s="24" t="s">
        <v>7</v>
      </c>
      <c r="H2" s="24" t="s">
        <v>8</v>
      </c>
    </row>
    <row r="3" spans="2:8" x14ac:dyDescent="0.45">
      <c r="B3" s="2" t="s">
        <v>11</v>
      </c>
      <c r="C3" s="3" t="s">
        <v>12</v>
      </c>
      <c r="D3" s="3" t="s">
        <v>14</v>
      </c>
      <c r="E3" s="4">
        <v>42040</v>
      </c>
      <c r="F3" s="27">
        <v>15</v>
      </c>
      <c r="G3" s="5">
        <v>120000</v>
      </c>
      <c r="H3" s="3">
        <v>3</v>
      </c>
    </row>
    <row r="4" spans="2:8" x14ac:dyDescent="0.45">
      <c r="B4" s="7" t="s">
        <v>15</v>
      </c>
      <c r="C4" s="8" t="s">
        <v>16</v>
      </c>
      <c r="D4" s="8" t="s">
        <v>18</v>
      </c>
      <c r="E4" s="9">
        <v>42054</v>
      </c>
      <c r="F4" s="28">
        <v>25</v>
      </c>
      <c r="G4" s="10">
        <v>250000</v>
      </c>
      <c r="H4" s="8">
        <v>2</v>
      </c>
    </row>
    <row r="5" spans="2:8" x14ac:dyDescent="0.45">
      <c r="B5" s="7" t="s">
        <v>19</v>
      </c>
      <c r="C5" s="8" t="s">
        <v>20</v>
      </c>
      <c r="D5" s="8" t="s">
        <v>14</v>
      </c>
      <c r="E5" s="9">
        <v>42047</v>
      </c>
      <c r="F5" s="28">
        <v>17</v>
      </c>
      <c r="G5" s="10">
        <v>150000</v>
      </c>
      <c r="H5" s="8">
        <v>1</v>
      </c>
    </row>
    <row r="6" spans="2:8" x14ac:dyDescent="0.45">
      <c r="B6" s="7" t="s">
        <v>21</v>
      </c>
      <c r="C6" s="8" t="s">
        <v>22</v>
      </c>
      <c r="D6" s="8" t="s">
        <v>24</v>
      </c>
      <c r="E6" s="9">
        <v>42040</v>
      </c>
      <c r="F6" s="28">
        <v>25</v>
      </c>
      <c r="G6" s="10">
        <v>250000</v>
      </c>
      <c r="H6" s="8">
        <v>1</v>
      </c>
    </row>
    <row r="7" spans="2:8" x14ac:dyDescent="0.45">
      <c r="B7" s="7" t="s">
        <v>25</v>
      </c>
      <c r="C7" s="8" t="s">
        <v>26</v>
      </c>
      <c r="D7" s="8" t="s">
        <v>14</v>
      </c>
      <c r="E7" s="9">
        <v>42058</v>
      </c>
      <c r="F7" s="28">
        <v>20</v>
      </c>
      <c r="G7" s="10">
        <v>210000</v>
      </c>
      <c r="H7" s="8">
        <v>2</v>
      </c>
    </row>
    <row r="8" spans="2:8" x14ac:dyDescent="0.45">
      <c r="B8" s="7" t="s">
        <v>27</v>
      </c>
      <c r="C8" s="8" t="s">
        <v>29</v>
      </c>
      <c r="D8" s="8" t="s">
        <v>18</v>
      </c>
      <c r="E8" s="9">
        <v>42047</v>
      </c>
      <c r="F8" s="28">
        <v>30</v>
      </c>
      <c r="G8" s="10">
        <v>300000</v>
      </c>
      <c r="H8" s="8">
        <v>3</v>
      </c>
    </row>
    <row r="9" spans="2:8" x14ac:dyDescent="0.45">
      <c r="B9" s="7" t="s">
        <v>30</v>
      </c>
      <c r="C9" s="8" t="s">
        <v>31</v>
      </c>
      <c r="D9" s="8" t="s">
        <v>24</v>
      </c>
      <c r="E9" s="9">
        <v>42053</v>
      </c>
      <c r="F9" s="28">
        <v>25</v>
      </c>
      <c r="G9" s="10">
        <v>250000</v>
      </c>
      <c r="H9" s="8">
        <v>2</v>
      </c>
    </row>
    <row r="10" spans="2:8" ht="17.5" thickBot="1" x14ac:dyDescent="0.5">
      <c r="B10" s="11" t="s">
        <v>32</v>
      </c>
      <c r="C10" s="12" t="s">
        <v>33</v>
      </c>
      <c r="D10" s="12" t="s">
        <v>14</v>
      </c>
      <c r="E10" s="13">
        <v>42056</v>
      </c>
      <c r="F10" s="29">
        <v>17</v>
      </c>
      <c r="G10" s="14">
        <v>150000</v>
      </c>
      <c r="H10" s="12">
        <v>2</v>
      </c>
    </row>
    <row r="12" spans="2:8" ht="17.5" thickBot="1" x14ac:dyDescent="0.5"/>
    <row r="13" spans="2:8" x14ac:dyDescent="0.45">
      <c r="B13" s="23" t="s">
        <v>3</v>
      </c>
    </row>
    <row r="14" spans="2:8" x14ac:dyDescent="0.45">
      <c r="B14" t="s">
        <v>37</v>
      </c>
      <c r="C14" t="b">
        <f>H3&gt;=AVERAGE(H3:H10)</f>
        <v>1</v>
      </c>
    </row>
    <row r="17" spans="2:8" ht="28" x14ac:dyDescent="0.45">
      <c r="B17" s="40" t="s">
        <v>0</v>
      </c>
      <c r="C17" s="41" t="s">
        <v>1</v>
      </c>
      <c r="D17" s="41" t="s">
        <v>3</v>
      </c>
      <c r="E17" s="41" t="s">
        <v>4</v>
      </c>
      <c r="F17" s="41" t="s">
        <v>6</v>
      </c>
      <c r="G17" s="42" t="s">
        <v>7</v>
      </c>
      <c r="H17" s="43" t="s">
        <v>8</v>
      </c>
    </row>
    <row r="18" spans="2:8" x14ac:dyDescent="0.45">
      <c r="B18" s="38" t="s">
        <v>15</v>
      </c>
      <c r="C18" s="34" t="s">
        <v>16</v>
      </c>
      <c r="D18" s="34" t="s">
        <v>18</v>
      </c>
      <c r="E18" s="35">
        <v>42054</v>
      </c>
      <c r="F18" s="36">
        <v>25</v>
      </c>
      <c r="G18" s="37">
        <v>250000</v>
      </c>
      <c r="H18" s="39">
        <v>2</v>
      </c>
    </row>
    <row r="19" spans="2:8" x14ac:dyDescent="0.45">
      <c r="B19" s="38" t="s">
        <v>27</v>
      </c>
      <c r="C19" s="34" t="s">
        <v>29</v>
      </c>
      <c r="D19" s="34" t="s">
        <v>18</v>
      </c>
      <c r="E19" s="35">
        <v>42047</v>
      </c>
      <c r="F19" s="36">
        <v>30</v>
      </c>
      <c r="G19" s="37">
        <v>300000</v>
      </c>
      <c r="H19" s="39">
        <v>3</v>
      </c>
    </row>
    <row r="20" spans="2:8" x14ac:dyDescent="0.45">
      <c r="B20" s="44" t="s">
        <v>30</v>
      </c>
      <c r="C20" s="45" t="s">
        <v>31</v>
      </c>
      <c r="D20" s="45" t="s">
        <v>24</v>
      </c>
      <c r="E20" s="46">
        <v>42053</v>
      </c>
      <c r="F20" s="47">
        <v>25</v>
      </c>
      <c r="G20" s="48">
        <v>250000</v>
      </c>
      <c r="H20" s="49">
        <v>2</v>
      </c>
    </row>
  </sheetData>
  <phoneticPr fontId="1" type="noConversion"/>
  <conditionalFormatting sqref="H3:H10">
    <cfRule type="cellIs" dxfId="10" priority="1" operator="equal">
      <formula>3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B20" sqref="B20"/>
    </sheetView>
  </sheetViews>
  <sheetFormatPr defaultRowHeight="17" x14ac:dyDescent="0.45"/>
  <cols>
    <col min="1" max="1" width="1.58203125" customWidth="1"/>
    <col min="2" max="2" width="10.4140625" customWidth="1"/>
    <col min="3" max="3" width="12.5" customWidth="1"/>
    <col min="4" max="4" width="10.58203125" customWidth="1"/>
    <col min="5" max="5" width="12.5" customWidth="1"/>
    <col min="6" max="6" width="10.58203125" customWidth="1"/>
    <col min="7" max="7" width="12.5" customWidth="1"/>
    <col min="8" max="8" width="10.58203125" customWidth="1"/>
    <col min="9" max="9" width="12.5" bestFit="1" customWidth="1"/>
    <col min="10" max="10" width="10.58203125" customWidth="1"/>
    <col min="11" max="11" width="17.1640625" bestFit="1" customWidth="1"/>
    <col min="12" max="12" width="15.1640625" customWidth="1"/>
  </cols>
  <sheetData>
    <row r="2" spans="2:10" x14ac:dyDescent="0.45">
      <c r="C2" s="50" t="s">
        <v>2</v>
      </c>
    </row>
    <row r="3" spans="2:10" x14ac:dyDescent="0.45">
      <c r="C3" t="s">
        <v>23</v>
      </c>
      <c r="E3" t="s">
        <v>17</v>
      </c>
      <c r="G3" t="s">
        <v>13</v>
      </c>
      <c r="I3" t="s">
        <v>38</v>
      </c>
    </row>
    <row r="4" spans="2:10" x14ac:dyDescent="0.45">
      <c r="B4" s="50" t="s">
        <v>5</v>
      </c>
      <c r="C4" t="s">
        <v>40</v>
      </c>
      <c r="D4" t="s">
        <v>41</v>
      </c>
      <c r="E4" t="s">
        <v>40</v>
      </c>
      <c r="F4" t="s">
        <v>41</v>
      </c>
      <c r="G4" t="s">
        <v>40</v>
      </c>
      <c r="H4" t="s">
        <v>41</v>
      </c>
      <c r="I4" t="s">
        <v>40</v>
      </c>
      <c r="J4" t="s">
        <v>41</v>
      </c>
    </row>
    <row r="5" spans="2:10" x14ac:dyDescent="0.45">
      <c r="B5" s="51">
        <v>15</v>
      </c>
      <c r="C5" s="52" t="s">
        <v>42</v>
      </c>
      <c r="D5" s="52" t="s">
        <v>42</v>
      </c>
      <c r="E5" s="52" t="s">
        <v>42</v>
      </c>
      <c r="F5" s="52" t="s">
        <v>42</v>
      </c>
      <c r="G5" s="52">
        <v>1</v>
      </c>
      <c r="H5" s="52">
        <v>3</v>
      </c>
      <c r="I5" s="52" t="s">
        <v>42</v>
      </c>
      <c r="J5" s="52" t="s">
        <v>42</v>
      </c>
    </row>
    <row r="6" spans="2:10" x14ac:dyDescent="0.45">
      <c r="B6" s="51">
        <v>17</v>
      </c>
      <c r="C6" s="52" t="s">
        <v>42</v>
      </c>
      <c r="D6" s="52" t="s">
        <v>42</v>
      </c>
      <c r="E6" s="52" t="s">
        <v>42</v>
      </c>
      <c r="F6" s="52" t="s">
        <v>42</v>
      </c>
      <c r="G6" s="52">
        <v>2</v>
      </c>
      <c r="H6" s="52">
        <v>1.5</v>
      </c>
      <c r="I6" s="52" t="s">
        <v>42</v>
      </c>
      <c r="J6" s="52" t="s">
        <v>42</v>
      </c>
    </row>
    <row r="7" spans="2:10" x14ac:dyDescent="0.45">
      <c r="B7" s="51">
        <v>20</v>
      </c>
      <c r="C7" s="52" t="s">
        <v>42</v>
      </c>
      <c r="D7" s="52" t="s">
        <v>42</v>
      </c>
      <c r="E7" s="52" t="s">
        <v>42</v>
      </c>
      <c r="F7" s="52" t="s">
        <v>42</v>
      </c>
      <c r="G7" s="52">
        <v>1</v>
      </c>
      <c r="H7" s="52">
        <v>2</v>
      </c>
      <c r="I7" s="52" t="s">
        <v>42</v>
      </c>
      <c r="J7" s="52" t="s">
        <v>42</v>
      </c>
    </row>
    <row r="8" spans="2:10" x14ac:dyDescent="0.45">
      <c r="B8" s="51">
        <v>25</v>
      </c>
      <c r="C8" s="52">
        <v>2</v>
      </c>
      <c r="D8" s="52">
        <v>1.5</v>
      </c>
      <c r="E8" s="52">
        <v>1</v>
      </c>
      <c r="F8" s="52">
        <v>2</v>
      </c>
      <c r="G8" s="52" t="s">
        <v>42</v>
      </c>
      <c r="H8" s="52" t="s">
        <v>42</v>
      </c>
      <c r="I8" s="52" t="s">
        <v>42</v>
      </c>
      <c r="J8" s="52" t="s">
        <v>42</v>
      </c>
    </row>
    <row r="9" spans="2:10" x14ac:dyDescent="0.45">
      <c r="B9" s="51">
        <v>30</v>
      </c>
      <c r="C9" s="52" t="s">
        <v>42</v>
      </c>
      <c r="D9" s="52" t="s">
        <v>42</v>
      </c>
      <c r="E9" s="52">
        <v>1</v>
      </c>
      <c r="F9" s="52">
        <v>3</v>
      </c>
      <c r="G9" s="52" t="s">
        <v>42</v>
      </c>
      <c r="H9" s="52" t="s">
        <v>42</v>
      </c>
      <c r="I9" s="52" t="s">
        <v>42</v>
      </c>
      <c r="J9" s="52" t="s">
        <v>42</v>
      </c>
    </row>
    <row r="10" spans="2:10" x14ac:dyDescent="0.45">
      <c r="B10" s="51" t="s">
        <v>38</v>
      </c>
      <c r="C10" s="52" t="s">
        <v>42</v>
      </c>
      <c r="D10" s="52" t="s">
        <v>42</v>
      </c>
      <c r="E10" s="52" t="s">
        <v>42</v>
      </c>
      <c r="F10" s="52" t="s">
        <v>42</v>
      </c>
      <c r="G10" s="52" t="s">
        <v>42</v>
      </c>
      <c r="H10" s="52" t="s">
        <v>42</v>
      </c>
      <c r="I10" s="52" t="s">
        <v>42</v>
      </c>
      <c r="J10" s="52" t="e">
        <v>#DIV/0!</v>
      </c>
    </row>
    <row r="11" spans="2:10" x14ac:dyDescent="0.45">
      <c r="B11" s="51" t="s">
        <v>39</v>
      </c>
      <c r="C11" s="52">
        <v>2</v>
      </c>
      <c r="D11" s="52">
        <v>1.5</v>
      </c>
      <c r="E11" s="52">
        <v>2</v>
      </c>
      <c r="F11" s="52">
        <v>2.5</v>
      </c>
      <c r="G11" s="52">
        <v>4</v>
      </c>
      <c r="H11" s="52">
        <v>2</v>
      </c>
      <c r="I11" s="52" t="s">
        <v>42</v>
      </c>
      <c r="J11" s="52" t="e">
        <v>#DIV/0!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vnfms</dc:creator>
  <cp:lastModifiedBy>vnfms</cp:lastModifiedBy>
  <dcterms:created xsi:type="dcterms:W3CDTF">2020-03-01T09:29:56Z</dcterms:created>
  <dcterms:modified xsi:type="dcterms:W3CDTF">2020-03-01T10:46:08Z</dcterms:modified>
</cp:coreProperties>
</file>