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660" windowHeight="7080" activeTab="1"/>
  </bookViews>
  <sheets>
    <sheet name="제1작업" sheetId="3" r:id="rId1"/>
    <sheet name="제2작업" sheetId="1" r:id="rId2"/>
    <sheet name="제3작업" sheetId="2" r:id="rId3"/>
    <sheet name="제4작업" sheetId="5" r:id="rId4"/>
  </sheets>
  <definedNames>
    <definedName name="_xlnm._FilterDatabase" localSheetId="1" hidden="1">제2작업!$B$2:$H$9</definedName>
    <definedName name="찾기참조">제1작업!$B$5:$E$12</definedName>
  </definedNames>
  <calcPr calcId="145621"/>
  <pivotCaches>
    <pivotCache cacheId="1" r:id="rId5"/>
  </pivotCaches>
</workbook>
</file>

<file path=xl/calcChain.xml><?xml version="1.0" encoding="utf-8"?>
<calcChain xmlns="http://schemas.openxmlformats.org/spreadsheetml/2006/main">
  <c r="J14" i="3" l="1"/>
  <c r="H14" i="3"/>
  <c r="E14" i="3"/>
  <c r="E13" i="3"/>
  <c r="J6" i="3"/>
  <c r="J7" i="3"/>
  <c r="J8" i="3"/>
  <c r="J9" i="3"/>
  <c r="J10" i="3"/>
  <c r="J11" i="3"/>
  <c r="J12" i="3"/>
  <c r="J5" i="3"/>
  <c r="I6" i="3"/>
  <c r="I7" i="3"/>
  <c r="I8" i="3"/>
  <c r="I9" i="3"/>
  <c r="I10" i="3"/>
  <c r="I11" i="3"/>
  <c r="I12" i="3"/>
  <c r="I5" i="3"/>
</calcChain>
</file>

<file path=xl/sharedStrings.xml><?xml version="1.0" encoding="utf-8"?>
<sst xmlns="http://schemas.openxmlformats.org/spreadsheetml/2006/main" count="101" uniqueCount="37">
  <si>
    <t>참가자</t>
    <phoneticPr fontId="1" type="noConversion"/>
  </si>
  <si>
    <t>생년월일</t>
    <phoneticPr fontId="1" type="noConversion"/>
  </si>
  <si>
    <t>성별</t>
  </si>
  <si>
    <t>성별</t>
    <phoneticPr fontId="1" type="noConversion"/>
  </si>
  <si>
    <t>신청분야</t>
  </si>
  <si>
    <t>신청분야</t>
    <phoneticPr fontId="1" type="noConversion"/>
  </si>
  <si>
    <t>가창력
점수</t>
    <phoneticPr fontId="1" type="noConversion"/>
  </si>
  <si>
    <t>안무
점수</t>
    <phoneticPr fontId="1" type="noConversion"/>
  </si>
  <si>
    <t>인기
점수</t>
    <phoneticPr fontId="1" type="noConversion"/>
  </si>
  <si>
    <t>신청자
나이</t>
    <phoneticPr fontId="1" type="noConversion"/>
  </si>
  <si>
    <t>비고</t>
    <phoneticPr fontId="1" type="noConversion"/>
  </si>
  <si>
    <t>김영일</t>
    <phoneticPr fontId="1" type="noConversion"/>
  </si>
  <si>
    <t>남선희</t>
    <phoneticPr fontId="1" type="noConversion"/>
  </si>
  <si>
    <t>정윤택</t>
    <phoneticPr fontId="1" type="noConversion"/>
  </si>
  <si>
    <t>정진희</t>
    <phoneticPr fontId="1" type="noConversion"/>
  </si>
  <si>
    <t>임채덕</t>
    <phoneticPr fontId="1" type="noConversion"/>
  </si>
  <si>
    <t>채운랑</t>
    <phoneticPr fontId="1" type="noConversion"/>
  </si>
  <si>
    <t>이기철</t>
    <phoneticPr fontId="1" type="noConversion"/>
  </si>
  <si>
    <t>남</t>
  </si>
  <si>
    <t>남</t>
    <phoneticPr fontId="1" type="noConversion"/>
  </si>
  <si>
    <t>여</t>
  </si>
  <si>
    <t>여</t>
    <phoneticPr fontId="1" type="noConversion"/>
  </si>
  <si>
    <t>R&amp;B</t>
  </si>
  <si>
    <t>R&amp;B</t>
    <phoneticPr fontId="1" type="noConversion"/>
  </si>
  <si>
    <t>인디</t>
  </si>
  <si>
    <t>인디</t>
    <phoneticPr fontId="1" type="noConversion"/>
  </si>
  <si>
    <t>트로트</t>
  </si>
  <si>
    <t>트로트</t>
    <phoneticPr fontId="1" type="noConversion"/>
  </si>
  <si>
    <t>창사일</t>
    <phoneticPr fontId="1" type="noConversion"/>
  </si>
  <si>
    <t>창사요일</t>
    <phoneticPr fontId="1" type="noConversion"/>
  </si>
  <si>
    <t>남자 참가자의 인기 점수 평균</t>
    <phoneticPr fontId="1" type="noConversion"/>
  </si>
  <si>
    <t>안무 점수가 가장 높은 사람</t>
    <phoneticPr fontId="1" type="noConversion"/>
  </si>
  <si>
    <t>가산율</t>
    <phoneticPr fontId="1" type="noConversion"/>
  </si>
  <si>
    <t>총합계</t>
  </si>
  <si>
    <t>***</t>
  </si>
  <si>
    <t>참가인원</t>
  </si>
  <si>
    <t>가창력점수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</si>
</sst>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&quot;점&quot;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5">
    <dxf>
      <alignment horizontal="center" readingOrder="0"/>
    </dxf>
    <dxf>
      <numFmt numFmtId="1" formatCode="0"/>
    </dxf>
    <dxf>
      <numFmt numFmtId="1" formatCode="0"/>
    </dxf>
    <dxf>
      <numFmt numFmtId="1" formatCode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ko-KR" altLang="en-US" sz="2400"/>
              <a:t>노래자랑 남직원 점수</a:t>
            </a:r>
            <a:endParaRPr lang="ko-KR" sz="2400"/>
          </a:p>
        </c:rich>
      </c:tx>
      <c:layout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9.3438316708790117E-2"/>
          <c:y val="0.10956976342905096"/>
          <c:w val="0.73455408493437935"/>
          <c:h val="0.784956041569088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제1작업!$F$4</c:f>
              <c:strCache>
                <c:ptCount val="1"/>
                <c:pt idx="0">
                  <c:v>가창력
점수</c:v>
                </c:pt>
              </c:strCache>
            </c:strRef>
          </c:tx>
          <c:invertIfNegative val="0"/>
          <c:cat>
            <c:strRef>
              <c:f>(제1작업!$B$5,제1작업!$B$7,제1작업!$B$9,제1작업!$B$11)</c:f>
              <c:strCache>
                <c:ptCount val="4"/>
                <c:pt idx="0">
                  <c:v>김영일</c:v>
                </c:pt>
                <c:pt idx="1">
                  <c:v>정윤택</c:v>
                </c:pt>
                <c:pt idx="2">
                  <c:v>임채덕</c:v>
                </c:pt>
                <c:pt idx="3">
                  <c:v>이기철</c:v>
                </c:pt>
              </c:strCache>
            </c:strRef>
          </c:cat>
          <c:val>
            <c:numRef>
              <c:f>(제1작업!$F$5,제1작업!$F$7,제1작업!$F$9,제1작업!$F$11)</c:f>
              <c:numCache>
                <c:formatCode>0"점"</c:formatCode>
                <c:ptCount val="4"/>
                <c:pt idx="0">
                  <c:v>100</c:v>
                </c:pt>
                <c:pt idx="1">
                  <c:v>90</c:v>
                </c:pt>
                <c:pt idx="2">
                  <c:v>85</c:v>
                </c:pt>
                <c:pt idx="3">
                  <c:v>90</c:v>
                </c:pt>
              </c:numCache>
            </c:numRef>
          </c:val>
        </c:ser>
        <c:ser>
          <c:idx val="1"/>
          <c:order val="1"/>
          <c:tx>
            <c:strRef>
              <c:f>제1작업!$G$4</c:f>
              <c:strCache>
                <c:ptCount val="1"/>
                <c:pt idx="0">
                  <c:v>안무
점수</c:v>
                </c:pt>
              </c:strCache>
            </c:strRef>
          </c:tx>
          <c:invertIfNegative val="0"/>
          <c:cat>
            <c:strRef>
              <c:f>(제1작업!$B$5,제1작업!$B$7,제1작업!$B$9,제1작업!$B$11)</c:f>
              <c:strCache>
                <c:ptCount val="4"/>
                <c:pt idx="0">
                  <c:v>김영일</c:v>
                </c:pt>
                <c:pt idx="1">
                  <c:v>정윤택</c:v>
                </c:pt>
                <c:pt idx="2">
                  <c:v>임채덕</c:v>
                </c:pt>
                <c:pt idx="3">
                  <c:v>이기철</c:v>
                </c:pt>
              </c:strCache>
            </c:strRef>
          </c:cat>
          <c:val>
            <c:numRef>
              <c:f>(제1작업!$G$5,제1작업!$G$7,제1작업!$G$9,제1작업!$G$11)</c:f>
              <c:numCache>
                <c:formatCode>0"점"</c:formatCode>
                <c:ptCount val="4"/>
                <c:pt idx="0">
                  <c:v>90</c:v>
                </c:pt>
                <c:pt idx="1">
                  <c:v>70</c:v>
                </c:pt>
                <c:pt idx="2">
                  <c:v>85</c:v>
                </c:pt>
                <c:pt idx="3">
                  <c:v>80</c:v>
                </c:pt>
              </c:numCache>
            </c:numRef>
          </c:val>
        </c:ser>
        <c:ser>
          <c:idx val="2"/>
          <c:order val="2"/>
          <c:tx>
            <c:strRef>
              <c:f>제1작업!$H$4</c:f>
              <c:strCache>
                <c:ptCount val="1"/>
                <c:pt idx="0">
                  <c:v>인기
점수</c:v>
                </c:pt>
              </c:strCache>
            </c:strRef>
          </c:tx>
          <c:invertIfNegative val="0"/>
          <c:dLbls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(제1작업!$B$5,제1작업!$B$7,제1작업!$B$9,제1작업!$B$11)</c:f>
              <c:strCache>
                <c:ptCount val="4"/>
                <c:pt idx="0">
                  <c:v>김영일</c:v>
                </c:pt>
                <c:pt idx="1">
                  <c:v>정윤택</c:v>
                </c:pt>
                <c:pt idx="2">
                  <c:v>임채덕</c:v>
                </c:pt>
                <c:pt idx="3">
                  <c:v>이기철</c:v>
                </c:pt>
              </c:strCache>
            </c:strRef>
          </c:cat>
          <c:val>
            <c:numRef>
              <c:f>(제1작업!$H$5,제1작업!$H$7,제1작업!$H$9,제1작업!$H$11)</c:f>
              <c:numCache>
                <c:formatCode>0"점"</c:formatCode>
                <c:ptCount val="4"/>
                <c:pt idx="0">
                  <c:v>100</c:v>
                </c:pt>
                <c:pt idx="1">
                  <c:v>85</c:v>
                </c:pt>
                <c:pt idx="2">
                  <c:v>75</c:v>
                </c:pt>
                <c:pt idx="3">
                  <c:v>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187898368"/>
        <c:axId val="187832512"/>
      </c:barChart>
      <c:catAx>
        <c:axId val="187898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/>
                  <a:t>이름</a:t>
                </a:r>
                <a:endParaRPr lang="ko-KR"/>
              </a:p>
            </c:rich>
          </c:tx>
          <c:layout/>
          <c:overlay val="0"/>
        </c:title>
        <c:majorTickMark val="none"/>
        <c:minorTickMark val="none"/>
        <c:tickLblPos val="nextTo"/>
        <c:crossAx val="187832512"/>
        <c:crosses val="autoZero"/>
        <c:auto val="1"/>
        <c:lblAlgn val="ctr"/>
        <c:lblOffset val="100"/>
        <c:noMultiLvlLbl val="0"/>
      </c:catAx>
      <c:valAx>
        <c:axId val="18783251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/>
                  <a:t>점수</a:t>
                </a:r>
                <a:endParaRPr lang="ko-KR"/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87898368"/>
        <c:crosses val="autoZero"/>
        <c:crossBetween val="between"/>
      </c:valAx>
      <c:spPr>
        <a:noFill/>
      </c:spPr>
    </c:plotArea>
    <c:legend>
      <c:legendPos val="r"/>
      <c:layout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146050</xdr:colOff>
      <xdr:row>0</xdr:row>
      <xdr:rowOff>120650</xdr:rowOff>
    </xdr:from>
    <xdr:to>
      <xdr:col>5</xdr:col>
      <xdr:colOff>508000</xdr:colOff>
      <xdr:row>1</xdr:row>
      <xdr:rowOff>222250</xdr:rowOff>
    </xdr:to>
    <xdr:sp macro="" textlink="">
      <xdr:nvSpPr>
        <xdr:cNvPr id="2" name="모서리가 둥근 직사각형 1"/>
        <xdr:cNvSpPr/>
      </xdr:nvSpPr>
      <xdr:spPr>
        <a:xfrm>
          <a:off x="146050" y="120650"/>
          <a:ext cx="3295650" cy="412750"/>
        </a:xfrm>
        <a:prstGeom prst="roundRect">
          <a:avLst/>
        </a:prstGeom>
        <a:solidFill>
          <a:srgbClr val="0070C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800" b="1">
              <a:latin typeface="굴림" panose="020B0600000101010101" pitchFamily="50" charset="-127"/>
              <a:ea typeface="굴림" panose="020B0600000101010101" pitchFamily="50" charset="-127"/>
            </a:rPr>
            <a:t>○ 창사 </a:t>
          </a:r>
          <a:r>
            <a:rPr lang="en-US" altLang="ko-KR" sz="1800" b="1">
              <a:latin typeface="굴림" panose="020B0600000101010101" pitchFamily="50" charset="-127"/>
              <a:ea typeface="굴림" panose="020B0600000101010101" pitchFamily="50" charset="-127"/>
            </a:rPr>
            <a:t>20</a:t>
          </a:r>
          <a:r>
            <a:rPr lang="ko-KR" altLang="en-US" sz="1800" b="1">
              <a:latin typeface="굴림" panose="020B0600000101010101" pitchFamily="50" charset="-127"/>
              <a:ea typeface="굴림" panose="020B0600000101010101" pitchFamily="50" charset="-127"/>
            </a:rPr>
            <a:t>주년 기념 노래자랑</a:t>
          </a:r>
        </a:p>
      </xdr:txBody>
    </xdr:sp>
    <xdr:clientData/>
  </xdr:twoCellAnchor>
  <xdr:twoCellAnchor editAs="oneCell">
    <xdr:from>
      <xdr:col>6</xdr:col>
      <xdr:colOff>291353</xdr:colOff>
      <xdr:row>0</xdr:row>
      <xdr:rowOff>44823</xdr:rowOff>
    </xdr:from>
    <xdr:to>
      <xdr:col>9</xdr:col>
      <xdr:colOff>374277</xdr:colOff>
      <xdr:row>2</xdr:row>
      <xdr:rowOff>133723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7235" y="44823"/>
          <a:ext cx="2518335" cy="716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0.27715</cdr:x>
      <cdr:y>0.13156</cdr:y>
    </cdr:from>
    <cdr:to>
      <cdr:x>0.36523</cdr:x>
      <cdr:y>0.23771</cdr:y>
    </cdr:to>
    <cdr:sp macro="" textlink="">
      <cdr:nvSpPr>
        <cdr:cNvPr id="2" name="타원형 설명선 1"/>
        <cdr:cNvSpPr/>
      </cdr:nvSpPr>
      <cdr:spPr>
        <a:xfrm xmlns:a="http://schemas.openxmlformats.org/drawingml/2006/main">
          <a:off x="2574487" y="797216"/>
          <a:ext cx="818228" cy="643239"/>
        </a:xfrm>
        <a:prstGeom xmlns:a="http://schemas.openxmlformats.org/drawingml/2006/main" prst="wedgeEllipseCallout">
          <a:avLst>
            <a:gd name="adj1" fmla="val -121527"/>
            <a:gd name="adj2" fmla="val 48415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최대점수</a:t>
          </a:r>
          <a:endParaRPr lang="ko-KR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3866.812106828707" createdVersion="4" refreshedVersion="4" minRefreshableVersion="3" recordCount="8">
  <cacheSource type="worksheet">
    <worksheetSource ref="B4:J12" sheet="제1작업"/>
  </cacheSource>
  <cacheFields count="9">
    <cacheField name="참가자" numFmtId="0">
      <sharedItems/>
    </cacheField>
    <cacheField name="생년월일" numFmtId="14">
      <sharedItems containsSemiMixedTypes="0" containsNonDate="0" containsDate="1" containsString="0" minDate="1965-05-09T00:00:00" maxDate="1987-04-09T00:00:00"/>
    </cacheField>
    <cacheField name="성별" numFmtId="0">
      <sharedItems count="2">
        <s v="남"/>
        <s v="여"/>
      </sharedItems>
    </cacheField>
    <cacheField name="신청분야" numFmtId="0">
      <sharedItems count="3">
        <s v="R&amp;B"/>
        <s v="인디"/>
        <s v="트로트"/>
      </sharedItems>
    </cacheField>
    <cacheField name="가창력_x000a_점수" numFmtId="176">
      <sharedItems containsSemiMixedTypes="0" containsString="0" containsNumber="1" containsInteger="1" minValue="85" maxValue="100"/>
    </cacheField>
    <cacheField name="안무_x000a_점수" numFmtId="176">
      <sharedItems containsSemiMixedTypes="0" containsString="0" containsNumber="1" containsInteger="1" minValue="79" maxValue="90"/>
    </cacheField>
    <cacheField name="인기_x000a_점수" numFmtId="176">
      <sharedItems containsSemiMixedTypes="0" containsString="0" containsNumber="1" containsInteger="1" minValue="75" maxValue="100"/>
    </cacheField>
    <cacheField name="신청자_x000a_나이" numFmtId="0">
      <sharedItems containsNonDate="0" containsString="0" containsBlank="1"/>
    </cacheField>
    <cacheField name="비고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김영일"/>
    <d v="1987-04-08T00:00:00"/>
    <x v="0"/>
    <x v="0"/>
    <n v="100"/>
    <n v="90"/>
    <n v="100"/>
    <m/>
    <m/>
  </r>
  <r>
    <s v="남선희"/>
    <d v="1981-03-02T00:00:00"/>
    <x v="1"/>
    <x v="1"/>
    <n v="90"/>
    <n v="79"/>
    <n v="85"/>
    <m/>
    <m/>
  </r>
  <r>
    <s v="정윤택"/>
    <d v="1986-01-02T00:00:00"/>
    <x v="0"/>
    <x v="1"/>
    <n v="90"/>
    <n v="79"/>
    <n v="85"/>
    <m/>
    <m/>
  </r>
  <r>
    <s v="정진희"/>
    <d v="1976-08-26T00:00:00"/>
    <x v="1"/>
    <x v="2"/>
    <n v="95"/>
    <n v="85"/>
    <n v="100"/>
    <m/>
    <m/>
  </r>
  <r>
    <s v="임채덕"/>
    <d v="1965-05-09T00:00:00"/>
    <x v="0"/>
    <x v="0"/>
    <n v="85"/>
    <n v="85"/>
    <n v="75"/>
    <m/>
    <m/>
  </r>
  <r>
    <s v="채운랑"/>
    <d v="1971-02-20T00:00:00"/>
    <x v="1"/>
    <x v="2"/>
    <n v="100"/>
    <n v="80"/>
    <n v="90"/>
    <m/>
    <m/>
  </r>
  <r>
    <s v="이기철"/>
    <d v="1976-09-03T00:00:00"/>
    <x v="0"/>
    <x v="0"/>
    <n v="90"/>
    <n v="80"/>
    <n v="85"/>
    <m/>
    <m/>
  </r>
  <r>
    <s v="채운랑"/>
    <d v="1980-02-06T00:00:00"/>
    <x v="1"/>
    <x v="2"/>
    <n v="90"/>
    <n v="80"/>
    <n v="9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1" applyNumberFormats="0" applyBorderFormats="0" applyFontFormats="0" applyPatternFormats="0" applyAlignmentFormats="0" applyWidthHeightFormats="1" dataCaption="값" missingCaption="***" updatedVersion="4" minRefreshableVersion="3" useAutoFormatting="1" colGrandTotals="0" itemPrintTitles="1" mergeItem="1" createdVersion="4" indent="0" outline="1" outlineData="1" multipleFieldFilters="0" rowHeaderCaption="신청분야" colHeaderCaption="성별">
  <location ref="B2:F8" firstHeaderRow="1" firstDataRow="3" firstDataCol="1"/>
  <pivotFields count="9">
    <pivotField dataField="1" showAll="0"/>
    <pivotField numFmtId="14" showAll="0"/>
    <pivotField axis="axisCol" showAll="0">
      <items count="3">
        <item x="0"/>
        <item x="1"/>
        <item t="default"/>
      </items>
    </pivotField>
    <pivotField axis="axisRow" showAll="0">
      <items count="4">
        <item x="0"/>
        <item x="2"/>
        <item x="1"/>
        <item t="default"/>
      </items>
    </pivotField>
    <pivotField dataField="1" numFmtId="176" showAll="0"/>
    <pivotField numFmtId="176" showAll="0"/>
    <pivotField numFmtId="176" showAll="0"/>
    <pivotField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Fields count="2">
    <field x="2"/>
    <field x="-2"/>
  </colFields>
  <colItems count="4">
    <i>
      <x/>
      <x/>
    </i>
    <i r="1" i="1">
      <x v="1"/>
    </i>
    <i>
      <x v="1"/>
      <x/>
    </i>
    <i r="1" i="1">
      <x v="1"/>
    </i>
  </colItems>
  <dataFields count="2">
    <dataField name="참가인원" fld="0" subtotal="count" baseField="0" baseItem="0"/>
    <dataField name="가창력점수 평균" fld="4" subtotal="average" baseField="3" baseItem="0"/>
  </dataFields>
  <formats count="5">
    <format dxfId="4">
      <pivotArea dataOnly="0" labelOnly="1" fieldPosition="0">
        <references count="1">
          <reference field="2" count="1">
            <x v="0"/>
          </reference>
        </references>
      </pivotArea>
    </format>
    <format dxfId="3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2">
      <pivotArea field="2" grandRow="1" outline="0" collapsedLevelsAreSubtotals="1" axis="axisCol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  <format dxfId="1">
      <pivotArea field="2" grandRow="1" outline="0" collapsedLevelsAreSubtotals="1" axis="axisCol" fieldPosition="0">
        <references count="2">
          <reference field="4294967294" count="1" selected="0">
            <x v="1"/>
          </reference>
          <reference field="2" count="1" selected="0">
            <x v="1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"/>
  <sheetViews>
    <sheetView zoomScale="85" zoomScaleNormal="85" workbookViewId="0">
      <selection activeCell="B4" sqref="B4:H12"/>
    </sheetView>
  </sheetViews>
  <sheetFormatPr defaultRowHeight="17" x14ac:dyDescent="0.45"/>
  <cols>
    <col min="1" max="1" width="1.58203125" customWidth="1"/>
    <col min="3" max="3" width="12.5" customWidth="1"/>
    <col min="6" max="8" width="10.75" customWidth="1"/>
    <col min="9" max="9" width="10.4140625" bestFit="1" customWidth="1"/>
  </cols>
  <sheetData>
    <row r="1" spans="2:10" ht="24.5" customHeight="1" x14ac:dyDescent="0.45"/>
    <row r="2" spans="2:10" ht="24.5" customHeight="1" x14ac:dyDescent="0.45"/>
    <row r="3" spans="2:10" x14ac:dyDescent="0.45">
      <c r="B3" s="7" t="s">
        <v>32</v>
      </c>
      <c r="C3" s="8">
        <v>1.1000000000000001</v>
      </c>
      <c r="D3" s="9"/>
      <c r="E3" s="9"/>
      <c r="F3" s="9"/>
      <c r="G3" s="9"/>
      <c r="H3" s="9"/>
      <c r="I3" s="9"/>
      <c r="J3" s="9"/>
    </row>
    <row r="4" spans="2:10" ht="28" x14ac:dyDescent="0.45">
      <c r="B4" s="7" t="s">
        <v>0</v>
      </c>
      <c r="C4" s="7" t="s">
        <v>1</v>
      </c>
      <c r="D4" s="7" t="s">
        <v>3</v>
      </c>
      <c r="E4" s="7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</row>
    <row r="5" spans="2:10" x14ac:dyDescent="0.45">
      <c r="B5" s="11" t="s">
        <v>11</v>
      </c>
      <c r="C5" s="12">
        <v>31875</v>
      </c>
      <c r="D5" s="11" t="s">
        <v>19</v>
      </c>
      <c r="E5" s="11" t="s">
        <v>23</v>
      </c>
      <c r="F5" s="13">
        <v>100</v>
      </c>
      <c r="G5" s="13">
        <v>90</v>
      </c>
      <c r="H5" s="13">
        <v>100</v>
      </c>
      <c r="I5" s="12" t="str">
        <f>2013-YEAR(C5)&amp;"세"</f>
        <v>26세</v>
      </c>
      <c r="J5" s="14" t="str">
        <f>IF(AVERAGE(F5*$C$3,G5:H5)&gt;=95,"수상자","")</f>
        <v>수상자</v>
      </c>
    </row>
    <row r="6" spans="2:10" x14ac:dyDescent="0.45">
      <c r="B6" s="11" t="s">
        <v>12</v>
      </c>
      <c r="C6" s="12">
        <v>29647</v>
      </c>
      <c r="D6" s="11" t="s">
        <v>21</v>
      </c>
      <c r="E6" s="11" t="s">
        <v>25</v>
      </c>
      <c r="F6" s="13">
        <v>90</v>
      </c>
      <c r="G6" s="13">
        <v>70</v>
      </c>
      <c r="H6" s="13">
        <v>85</v>
      </c>
      <c r="I6" s="12" t="str">
        <f t="shared" ref="I6:I12" si="0">2013-YEAR(C6)&amp;"세"</f>
        <v>32세</v>
      </c>
      <c r="J6" s="14" t="str">
        <f t="shared" ref="J6:J12" si="1">IF(AVERAGE(F6*$C$3,G6:H6)&gt;=95,"수상자","")</f>
        <v/>
      </c>
    </row>
    <row r="7" spans="2:10" x14ac:dyDescent="0.45">
      <c r="B7" s="11" t="s">
        <v>13</v>
      </c>
      <c r="C7" s="12">
        <v>31414</v>
      </c>
      <c r="D7" s="11" t="s">
        <v>19</v>
      </c>
      <c r="E7" s="11" t="s">
        <v>25</v>
      </c>
      <c r="F7" s="13">
        <v>90</v>
      </c>
      <c r="G7" s="13">
        <v>70</v>
      </c>
      <c r="H7" s="13">
        <v>85</v>
      </c>
      <c r="I7" s="12" t="str">
        <f t="shared" si="0"/>
        <v>27세</v>
      </c>
      <c r="J7" s="14" t="str">
        <f t="shared" si="1"/>
        <v/>
      </c>
    </row>
    <row r="8" spans="2:10" x14ac:dyDescent="0.45">
      <c r="B8" s="11" t="s">
        <v>14</v>
      </c>
      <c r="C8" s="12">
        <v>27998</v>
      </c>
      <c r="D8" s="11" t="s">
        <v>21</v>
      </c>
      <c r="E8" s="11" t="s">
        <v>27</v>
      </c>
      <c r="F8" s="13">
        <v>95</v>
      </c>
      <c r="G8" s="13">
        <v>85</v>
      </c>
      <c r="H8" s="13">
        <v>100</v>
      </c>
      <c r="I8" s="12" t="str">
        <f t="shared" si="0"/>
        <v>37세</v>
      </c>
      <c r="J8" s="14" t="str">
        <f t="shared" si="1"/>
        <v>수상자</v>
      </c>
    </row>
    <row r="9" spans="2:10" x14ac:dyDescent="0.45">
      <c r="B9" s="11" t="s">
        <v>15</v>
      </c>
      <c r="C9" s="12">
        <v>23871</v>
      </c>
      <c r="D9" s="11" t="s">
        <v>19</v>
      </c>
      <c r="E9" s="11" t="s">
        <v>23</v>
      </c>
      <c r="F9" s="13">
        <v>85</v>
      </c>
      <c r="G9" s="13">
        <v>85</v>
      </c>
      <c r="H9" s="13">
        <v>75</v>
      </c>
      <c r="I9" s="12" t="str">
        <f t="shared" si="0"/>
        <v>48세</v>
      </c>
      <c r="J9" s="14" t="str">
        <f t="shared" si="1"/>
        <v/>
      </c>
    </row>
    <row r="10" spans="2:10" x14ac:dyDescent="0.45">
      <c r="B10" s="11" t="s">
        <v>16</v>
      </c>
      <c r="C10" s="12">
        <v>25984</v>
      </c>
      <c r="D10" s="11" t="s">
        <v>21</v>
      </c>
      <c r="E10" s="11" t="s">
        <v>27</v>
      </c>
      <c r="F10" s="13">
        <v>100</v>
      </c>
      <c r="G10" s="13">
        <v>80</v>
      </c>
      <c r="H10" s="13">
        <v>90</v>
      </c>
      <c r="I10" s="12" t="str">
        <f t="shared" si="0"/>
        <v>42세</v>
      </c>
      <c r="J10" s="14" t="str">
        <f t="shared" si="1"/>
        <v/>
      </c>
    </row>
    <row r="11" spans="2:10" x14ac:dyDescent="0.45">
      <c r="B11" s="11" t="s">
        <v>17</v>
      </c>
      <c r="C11" s="12">
        <v>28006</v>
      </c>
      <c r="D11" s="11" t="s">
        <v>19</v>
      </c>
      <c r="E11" s="11" t="s">
        <v>23</v>
      </c>
      <c r="F11" s="13">
        <v>90</v>
      </c>
      <c r="G11" s="13">
        <v>80</v>
      </c>
      <c r="H11" s="13">
        <v>85</v>
      </c>
      <c r="I11" s="12" t="str">
        <f t="shared" si="0"/>
        <v>37세</v>
      </c>
      <c r="J11" s="14" t="str">
        <f t="shared" si="1"/>
        <v/>
      </c>
    </row>
    <row r="12" spans="2:10" x14ac:dyDescent="0.45">
      <c r="B12" s="11" t="s">
        <v>16</v>
      </c>
      <c r="C12" s="12">
        <v>29257</v>
      </c>
      <c r="D12" s="11" t="s">
        <v>21</v>
      </c>
      <c r="E12" s="11" t="s">
        <v>27</v>
      </c>
      <c r="F12" s="13">
        <v>90</v>
      </c>
      <c r="G12" s="13">
        <v>80</v>
      </c>
      <c r="H12" s="13">
        <v>90</v>
      </c>
      <c r="I12" s="12" t="str">
        <f t="shared" si="0"/>
        <v>33세</v>
      </c>
      <c r="J12" s="14" t="str">
        <f t="shared" si="1"/>
        <v/>
      </c>
    </row>
    <row r="13" spans="2:10" x14ac:dyDescent="0.45">
      <c r="B13" s="17" t="s">
        <v>30</v>
      </c>
      <c r="C13" s="17"/>
      <c r="D13" s="17"/>
      <c r="E13" s="15">
        <f>DAVERAGE(B4:J12,H4,D4:D5)</f>
        <v>86.25</v>
      </c>
      <c r="F13" s="18"/>
      <c r="G13" s="7" t="s">
        <v>28</v>
      </c>
      <c r="H13" s="7" t="s">
        <v>29</v>
      </c>
      <c r="I13" s="7" t="s">
        <v>0</v>
      </c>
      <c r="J13" s="7" t="s">
        <v>5</v>
      </c>
    </row>
    <row r="14" spans="2:10" x14ac:dyDescent="0.45">
      <c r="B14" s="17" t="s">
        <v>31</v>
      </c>
      <c r="C14" s="17"/>
      <c r="D14" s="17"/>
      <c r="E14" s="14" t="str">
        <f>INDEX(B5:G12,MATCH(MAX(G5:G12),G5:G12,0),1)</f>
        <v>김영일</v>
      </c>
      <c r="F14" s="18"/>
      <c r="G14" s="12">
        <v>33110</v>
      </c>
      <c r="H14" s="11" t="str">
        <f>CHOOSE(WEEKDAY(G14,2),"월요일","화요일","수요일","목요일","금요일","토요일","일요일")</f>
        <v>토요일</v>
      </c>
      <c r="I14" s="11" t="s">
        <v>11</v>
      </c>
      <c r="J14" s="11" t="str">
        <f>VLOOKUP(I14,찾기참조,4,FALSE)</f>
        <v>R&amp;B</v>
      </c>
    </row>
    <row r="21" ht="16.5" customHeight="1" x14ac:dyDescent="0.45"/>
    <row r="22" ht="13" customHeight="1" x14ac:dyDescent="0.45"/>
    <row r="23" ht="13" customHeight="1" x14ac:dyDescent="0.45"/>
    <row r="24" ht="13" customHeight="1" x14ac:dyDescent="0.45"/>
  </sheetData>
  <mergeCells count="3">
    <mergeCell ref="B13:D13"/>
    <mergeCell ref="B14:D14"/>
    <mergeCell ref="F13:F14"/>
  </mergeCells>
  <phoneticPr fontId="1" type="noConversion"/>
  <conditionalFormatting sqref="H5:H12">
    <cfRule type="dataBar" priority="1">
      <dataBar>
        <cfvo type="min"/>
        <cfvo type="max"/>
        <color rgb="FF0070C0"/>
      </dataBar>
      <extLst>
        <ext xmlns:x14="http://schemas.microsoft.com/office/spreadsheetml/2009/9/main" uri="{B025F937-C7B1-47D3-B67F-A62EFF666E3E}">
          <x14:id>{225C3613-4602-47B2-98D5-F952EEA27138}</x14:id>
        </ext>
      </extLst>
    </cfRule>
  </conditionalFormatting>
  <dataValidations count="1">
    <dataValidation type="list" allowBlank="1" showInputMessage="1" showErrorMessage="1" sqref="I14">
      <formula1>$B$5:$B$12</formula1>
    </dataValidation>
  </dataValidations>
  <pageMargins left="0.7" right="0.7" top="0.75" bottom="0.75" header="0.3" footer="0.3"/>
  <pageSetup paperSize="9" orientation="portrait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25C3613-4602-47B2-98D5-F952EEA27138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H5:H12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H18"/>
  <sheetViews>
    <sheetView tabSelected="1" zoomScaleNormal="100" workbookViewId="0">
      <selection activeCell="H16" sqref="H16"/>
    </sheetView>
  </sheetViews>
  <sheetFormatPr defaultRowHeight="17" x14ac:dyDescent="0.45"/>
  <cols>
    <col min="1" max="1" width="1.58203125" customWidth="1"/>
    <col min="3" max="3" width="10.1640625" customWidth="1"/>
    <col min="4" max="4" width="10.4140625" bestFit="1" customWidth="1"/>
    <col min="5" max="5" width="12" bestFit="1" customWidth="1"/>
  </cols>
  <sheetData>
    <row r="2" spans="2:8" ht="28" x14ac:dyDescent="0.45">
      <c r="B2" s="16" t="s">
        <v>0</v>
      </c>
      <c r="C2" s="16" t="s">
        <v>1</v>
      </c>
      <c r="D2" s="16" t="s">
        <v>3</v>
      </c>
      <c r="E2" s="16" t="s">
        <v>5</v>
      </c>
      <c r="F2" s="10" t="s">
        <v>6</v>
      </c>
      <c r="G2" s="10" t="s">
        <v>7</v>
      </c>
      <c r="H2" s="10" t="s">
        <v>8</v>
      </c>
    </row>
    <row r="3" spans="2:8" x14ac:dyDescent="0.45">
      <c r="B3" s="11" t="s">
        <v>11</v>
      </c>
      <c r="C3" s="12">
        <v>31875</v>
      </c>
      <c r="D3" s="11" t="s">
        <v>19</v>
      </c>
      <c r="E3" s="11" t="s">
        <v>23</v>
      </c>
      <c r="F3" s="13">
        <v>100</v>
      </c>
      <c r="G3" s="13">
        <v>90</v>
      </c>
      <c r="H3" s="13">
        <v>100</v>
      </c>
    </row>
    <row r="4" spans="2:8" x14ac:dyDescent="0.45">
      <c r="B4" s="11" t="s">
        <v>12</v>
      </c>
      <c r="C4" s="12">
        <v>29647</v>
      </c>
      <c r="D4" s="11" t="s">
        <v>21</v>
      </c>
      <c r="E4" s="11" t="s">
        <v>25</v>
      </c>
      <c r="F4" s="13">
        <v>90</v>
      </c>
      <c r="G4" s="13">
        <v>70</v>
      </c>
      <c r="H4" s="13">
        <v>85</v>
      </c>
    </row>
    <row r="5" spans="2:8" x14ac:dyDescent="0.45">
      <c r="B5" s="11" t="s">
        <v>13</v>
      </c>
      <c r="C5" s="12">
        <v>31414</v>
      </c>
      <c r="D5" s="11" t="s">
        <v>19</v>
      </c>
      <c r="E5" s="11" t="s">
        <v>25</v>
      </c>
      <c r="F5" s="13">
        <v>90</v>
      </c>
      <c r="G5" s="13">
        <v>70</v>
      </c>
      <c r="H5" s="13">
        <v>85</v>
      </c>
    </row>
    <row r="6" spans="2:8" hidden="1" x14ac:dyDescent="0.45">
      <c r="B6" s="11" t="s">
        <v>14</v>
      </c>
      <c r="C6" s="12">
        <v>27998</v>
      </c>
      <c r="D6" s="11" t="s">
        <v>21</v>
      </c>
      <c r="E6" s="11" t="s">
        <v>27</v>
      </c>
      <c r="F6" s="13">
        <v>95</v>
      </c>
      <c r="G6" s="13">
        <v>85</v>
      </c>
      <c r="H6" s="13">
        <v>100</v>
      </c>
    </row>
    <row r="7" spans="2:8" hidden="1" x14ac:dyDescent="0.45">
      <c r="B7" s="11" t="s">
        <v>15</v>
      </c>
      <c r="C7" s="12">
        <v>23871</v>
      </c>
      <c r="D7" s="11" t="s">
        <v>19</v>
      </c>
      <c r="E7" s="11" t="s">
        <v>23</v>
      </c>
      <c r="F7" s="13">
        <v>85</v>
      </c>
      <c r="G7" s="13">
        <v>85</v>
      </c>
      <c r="H7" s="13">
        <v>75</v>
      </c>
    </row>
    <row r="8" spans="2:8" hidden="1" x14ac:dyDescent="0.45">
      <c r="B8" s="11" t="s">
        <v>16</v>
      </c>
      <c r="C8" s="12">
        <v>25984</v>
      </c>
      <c r="D8" s="11" t="s">
        <v>21</v>
      </c>
      <c r="E8" s="11" t="s">
        <v>27</v>
      </c>
      <c r="F8" s="13">
        <v>100</v>
      </c>
      <c r="G8" s="13">
        <v>80</v>
      </c>
      <c r="H8" s="13">
        <v>90</v>
      </c>
    </row>
    <row r="9" spans="2:8" hidden="1" x14ac:dyDescent="0.45">
      <c r="B9" s="11" t="s">
        <v>17</v>
      </c>
      <c r="C9" s="12">
        <v>28006</v>
      </c>
      <c r="D9" s="11" t="s">
        <v>19</v>
      </c>
      <c r="E9" s="11" t="s">
        <v>23</v>
      </c>
      <c r="F9" s="13">
        <v>90</v>
      </c>
      <c r="G9" s="13">
        <v>80</v>
      </c>
      <c r="H9" s="13">
        <v>85</v>
      </c>
    </row>
    <row r="12" spans="2:8" x14ac:dyDescent="0.45">
      <c r="B12" s="16" t="s">
        <v>0</v>
      </c>
      <c r="C12" s="11" t="s">
        <v>11</v>
      </c>
      <c r="D12" s="11" t="s">
        <v>12</v>
      </c>
      <c r="E12" s="11" t="s">
        <v>13</v>
      </c>
    </row>
    <row r="13" spans="2:8" x14ac:dyDescent="0.45">
      <c r="B13" s="16" t="s">
        <v>1</v>
      </c>
      <c r="C13" s="12">
        <v>31875</v>
      </c>
      <c r="D13" s="12">
        <v>29647</v>
      </c>
      <c r="E13" s="12">
        <v>31414</v>
      </c>
    </row>
    <row r="14" spans="2:8" x14ac:dyDescent="0.45">
      <c r="B14" s="16" t="s">
        <v>3</v>
      </c>
      <c r="C14" s="11" t="s">
        <v>19</v>
      </c>
      <c r="D14" s="11" t="s">
        <v>21</v>
      </c>
      <c r="E14" s="11" t="s">
        <v>19</v>
      </c>
    </row>
    <row r="15" spans="2:8" x14ac:dyDescent="0.45">
      <c r="B15" s="16" t="s">
        <v>5</v>
      </c>
      <c r="C15" s="11" t="s">
        <v>23</v>
      </c>
      <c r="D15" s="11" t="s">
        <v>25</v>
      </c>
      <c r="E15" s="11" t="s">
        <v>25</v>
      </c>
    </row>
    <row r="16" spans="2:8" ht="28" x14ac:dyDescent="0.45">
      <c r="B16" s="10" t="s">
        <v>6</v>
      </c>
      <c r="C16" s="13">
        <v>100</v>
      </c>
      <c r="D16" s="13">
        <v>90</v>
      </c>
      <c r="E16" s="13">
        <v>90</v>
      </c>
    </row>
    <row r="17" spans="2:5" ht="28" x14ac:dyDescent="0.45">
      <c r="B17" s="10" t="s">
        <v>7</v>
      </c>
      <c r="C17" s="13">
        <v>90</v>
      </c>
      <c r="D17" s="13">
        <v>70</v>
      </c>
      <c r="E17" s="13">
        <v>70</v>
      </c>
    </row>
    <row r="18" spans="2:5" ht="28" x14ac:dyDescent="0.45">
      <c r="B18" s="10" t="s">
        <v>8</v>
      </c>
      <c r="C18" s="13">
        <v>100</v>
      </c>
      <c r="D18" s="13">
        <v>85</v>
      </c>
      <c r="E18" s="13">
        <v>85</v>
      </c>
    </row>
  </sheetData>
  <autoFilter ref="B2:H9">
    <filterColumn colId="1">
      <customFilters and="1">
        <customFilter operator="greaterThanOrEqual" val="29221"/>
        <customFilter operator="lessThanOrEqual" val="32873"/>
      </customFilters>
    </filterColumn>
  </autoFilter>
  <phoneticPr fontId="1" type="noConversion"/>
  <conditionalFormatting sqref="H3:H9">
    <cfRule type="dataBar" priority="2">
      <dataBar>
        <cfvo type="min"/>
        <cfvo type="max"/>
        <color rgb="FF0070C0"/>
      </dataBar>
      <extLst>
        <ext xmlns:x14="http://schemas.microsoft.com/office/spreadsheetml/2009/9/main" uri="{B025F937-C7B1-47D3-B67F-A62EFF666E3E}">
          <x14:id>{941DD797-17FD-406F-90CA-234CED6B9E97}</x14:id>
        </ext>
      </extLst>
    </cfRule>
  </conditionalFormatting>
  <conditionalFormatting sqref="C18:E18">
    <cfRule type="dataBar" priority="1">
      <dataBar>
        <cfvo type="min"/>
        <cfvo type="max"/>
        <color rgb="FF0070C0"/>
      </dataBar>
      <extLst>
        <ext xmlns:x14="http://schemas.microsoft.com/office/spreadsheetml/2009/9/main" uri="{B025F937-C7B1-47D3-B67F-A62EFF666E3E}">
          <x14:id>{996E53E4-CFB3-4995-B2C5-CB39BE9897E6}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1DD797-17FD-406F-90CA-234CED6B9E97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H3:H9</xm:sqref>
        </x14:conditionalFormatting>
        <x14:conditionalFormatting xmlns:xm="http://schemas.microsoft.com/office/excel/2006/main">
          <x14:cfRule type="dataBar" id="{996E53E4-CFB3-4995-B2C5-CB39BE9897E6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C18:E18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"/>
  <sheetViews>
    <sheetView workbookViewId="0">
      <selection activeCell="C20" sqref="C20"/>
    </sheetView>
  </sheetViews>
  <sheetFormatPr defaultRowHeight="17" x14ac:dyDescent="0.45"/>
  <cols>
    <col min="1" max="1" width="1.58203125" customWidth="1"/>
    <col min="2" max="2" width="12.83203125" customWidth="1"/>
    <col min="3" max="3" width="9.1640625" customWidth="1"/>
    <col min="4" max="4" width="15.1640625" customWidth="1"/>
    <col min="5" max="5" width="8.6640625" customWidth="1"/>
    <col min="6" max="6" width="15.1640625" customWidth="1"/>
    <col min="7" max="7" width="17.1640625" bestFit="1" customWidth="1"/>
    <col min="8" max="8" width="17.1640625" customWidth="1"/>
  </cols>
  <sheetData>
    <row r="2" spans="2:6" x14ac:dyDescent="0.45">
      <c r="B2" s="1"/>
      <c r="C2" s="3" t="s">
        <v>2</v>
      </c>
      <c r="D2" s="1"/>
      <c r="E2" s="1"/>
      <c r="F2" s="1"/>
    </row>
    <row r="3" spans="2:6" x14ac:dyDescent="0.45">
      <c r="B3" s="1"/>
      <c r="C3" s="19" t="s">
        <v>18</v>
      </c>
      <c r="D3" s="20"/>
      <c r="E3" s="19" t="s">
        <v>20</v>
      </c>
      <c r="F3" s="20"/>
    </row>
    <row r="4" spans="2:6" x14ac:dyDescent="0.45">
      <c r="B4" s="3" t="s">
        <v>4</v>
      </c>
      <c r="C4" s="4" t="s">
        <v>35</v>
      </c>
      <c r="D4" s="4" t="s">
        <v>36</v>
      </c>
      <c r="E4" s="4" t="s">
        <v>35</v>
      </c>
      <c r="F4" s="4" t="s">
        <v>36</v>
      </c>
    </row>
    <row r="5" spans="2:6" x14ac:dyDescent="0.45">
      <c r="B5" s="2" t="s">
        <v>22</v>
      </c>
      <c r="C5" s="5">
        <v>3</v>
      </c>
      <c r="D5" s="6">
        <v>91.666666666666671</v>
      </c>
      <c r="E5" s="5" t="s">
        <v>34</v>
      </c>
      <c r="F5" s="5" t="s">
        <v>34</v>
      </c>
    </row>
    <row r="6" spans="2:6" x14ac:dyDescent="0.45">
      <c r="B6" s="2" t="s">
        <v>26</v>
      </c>
      <c r="C6" s="5" t="s">
        <v>34</v>
      </c>
      <c r="D6" s="5" t="s">
        <v>34</v>
      </c>
      <c r="E6" s="5">
        <v>3</v>
      </c>
      <c r="F6" s="5">
        <v>95</v>
      </c>
    </row>
    <row r="7" spans="2:6" x14ac:dyDescent="0.45">
      <c r="B7" s="2" t="s">
        <v>24</v>
      </c>
      <c r="C7" s="5">
        <v>1</v>
      </c>
      <c r="D7" s="5">
        <v>90</v>
      </c>
      <c r="E7" s="5">
        <v>1</v>
      </c>
      <c r="F7" s="5">
        <v>90</v>
      </c>
    </row>
    <row r="8" spans="2:6" x14ac:dyDescent="0.45">
      <c r="B8" s="2" t="s">
        <v>33</v>
      </c>
      <c r="C8" s="5">
        <v>4</v>
      </c>
      <c r="D8" s="6">
        <v>91.25</v>
      </c>
      <c r="E8" s="5">
        <v>4</v>
      </c>
      <c r="F8" s="6">
        <v>93.75</v>
      </c>
    </row>
  </sheetData>
  <mergeCells count="2">
    <mergeCell ref="C3:D3"/>
    <mergeCell ref="E3:F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제1작업</vt:lpstr>
      <vt:lpstr>제2작업</vt:lpstr>
      <vt:lpstr>제3작업</vt:lpstr>
      <vt:lpstr>제4작업</vt:lpstr>
      <vt:lpstr>찾기참조</vt:lpstr>
    </vt:vector>
  </TitlesOfParts>
  <Company>LG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2020-02-05T09:50:51Z</dcterms:created>
  <dcterms:modified xsi:type="dcterms:W3CDTF">2020-02-05T12:49:27Z</dcterms:modified>
</cp:coreProperties>
</file>