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4940" windowHeight="9900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제2작업!$B$2:$H$12</definedName>
    <definedName name="_xlnm.Criteria" localSheetId="1">제2작업!$B$15:$C$16</definedName>
    <definedName name="_xlnm.Extract" localSheetId="1">제2작업!$B$19:$H$19</definedName>
  </definedNames>
  <calcPr calcId="144525"/>
</workbook>
</file>

<file path=xl/calcChain.xml><?xml version="1.0" encoding="utf-8"?>
<calcChain xmlns="http://schemas.openxmlformats.org/spreadsheetml/2006/main">
  <c r="E15" i="1" l="1"/>
  <c r="I6" i="1"/>
  <c r="I7" i="1"/>
  <c r="I8" i="1"/>
  <c r="I9" i="1"/>
  <c r="I10" i="1"/>
  <c r="I11" i="1"/>
  <c r="I12" i="1"/>
  <c r="I13" i="1"/>
  <c r="I14" i="1"/>
  <c r="I5" i="1"/>
  <c r="C16" i="2"/>
  <c r="J15" i="1"/>
  <c r="E16" i="1"/>
  <c r="H17" i="3"/>
  <c r="H11" i="3"/>
  <c r="H7" i="3"/>
  <c r="H19" i="3" s="1"/>
  <c r="F18" i="3"/>
  <c r="F12" i="3"/>
  <c r="F8" i="3"/>
  <c r="F20" i="3" s="1"/>
  <c r="J16" i="1"/>
  <c r="J6" i="1"/>
  <c r="J7" i="1"/>
  <c r="J8" i="1"/>
  <c r="J9" i="1"/>
  <c r="J10" i="1"/>
  <c r="J11" i="1"/>
  <c r="J12" i="1"/>
  <c r="J13" i="1"/>
  <c r="J14" i="1"/>
  <c r="J5" i="1"/>
</calcChain>
</file>

<file path=xl/sharedStrings.xml><?xml version="1.0" encoding="utf-8"?>
<sst xmlns="http://schemas.openxmlformats.org/spreadsheetml/2006/main" count="110" uniqueCount="33">
  <si>
    <t>품목</t>
    <phoneticPr fontId="2" type="noConversion"/>
  </si>
  <si>
    <t>지점</t>
    <phoneticPr fontId="2" type="noConversion"/>
  </si>
  <si>
    <t>2011년
(단위:만)</t>
    <phoneticPr fontId="2" type="noConversion"/>
  </si>
  <si>
    <t>2013년
(단위:만)</t>
    <phoneticPr fontId="2" type="noConversion"/>
  </si>
  <si>
    <t>매출계획</t>
    <phoneticPr fontId="2" type="noConversion"/>
  </si>
  <si>
    <t>매출
증가율</t>
    <phoneticPr fontId="2" type="noConversion"/>
  </si>
  <si>
    <t>달성율</t>
    <phoneticPr fontId="2" type="noConversion"/>
  </si>
  <si>
    <t>지원금
(단위:만)</t>
    <phoneticPr fontId="2" type="noConversion"/>
  </si>
  <si>
    <t>달성률
순위</t>
    <phoneticPr fontId="2" type="noConversion"/>
  </si>
  <si>
    <t>컴퓨터</t>
    <phoneticPr fontId="2" type="noConversion"/>
  </si>
  <si>
    <t>중부</t>
    <phoneticPr fontId="2" type="noConversion"/>
  </si>
  <si>
    <t>소프트웨어</t>
    <phoneticPr fontId="2" type="noConversion"/>
  </si>
  <si>
    <t>소프트웨어</t>
    <phoneticPr fontId="2" type="noConversion"/>
  </si>
  <si>
    <t>반도체</t>
  </si>
  <si>
    <t>반도체</t>
    <phoneticPr fontId="2" type="noConversion"/>
  </si>
  <si>
    <t>CD-R</t>
    <phoneticPr fontId="2" type="noConversion"/>
  </si>
  <si>
    <t>CD-R</t>
    <phoneticPr fontId="2" type="noConversion"/>
  </si>
  <si>
    <t>남부</t>
    <phoneticPr fontId="2" type="noConversion"/>
  </si>
  <si>
    <t>동부</t>
    <phoneticPr fontId="2" type="noConversion"/>
  </si>
  <si>
    <t>매출계획의 중간값보다 높은 지점 수</t>
    <phoneticPr fontId="2" type="noConversion"/>
  </si>
  <si>
    <t>매출 증가율이 두번째로 큰 지점</t>
    <phoneticPr fontId="2" type="noConversion"/>
  </si>
  <si>
    <t>품목</t>
    <phoneticPr fontId="2" type="noConversion"/>
  </si>
  <si>
    <t>2013년</t>
    <phoneticPr fontId="2" type="noConversion"/>
  </si>
  <si>
    <t>&gt;=0%</t>
    <phoneticPr fontId="2" type="noConversion"/>
  </si>
  <si>
    <t>중부 평균</t>
  </si>
  <si>
    <t>남부 평균</t>
  </si>
  <si>
    <t>동부 평균</t>
  </si>
  <si>
    <t>전체 평균</t>
  </si>
  <si>
    <t>중부 최대값</t>
  </si>
  <si>
    <t>남부 최대값</t>
  </si>
  <si>
    <t>동부 최대값</t>
  </si>
  <si>
    <t>전체 최대값</t>
  </si>
  <si>
    <t>지점 전체의 매출 증가액 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</si>
</sst>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8" formatCode="#,##0&quot;만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right" vertical="center"/>
    </xf>
  </cellXfs>
  <cellStyles count="2">
    <cellStyle name="백분율" xfId="1" builtinId="5"/>
    <cellStyle name="표준" xfId="0" builtinId="0"/>
  </cellStyles>
  <dxfs count="7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 b="0">
                <a:latin typeface="궁서" pitchFamily="18" charset="-127"/>
                <a:ea typeface="궁서" pitchFamily="18" charset="-127"/>
              </a:defRPr>
            </a:pPr>
            <a:r>
              <a:rPr lang="en-US" altLang="ko-KR" sz="1600" b="0">
                <a:latin typeface="궁서" pitchFamily="18" charset="-127"/>
                <a:ea typeface="궁서" pitchFamily="18" charset="-127"/>
              </a:rPr>
              <a:t>2013</a:t>
            </a:r>
            <a:r>
              <a:rPr lang="ko-KR" altLang="en-US" sz="1600" b="0">
                <a:latin typeface="궁서" pitchFamily="18" charset="-127"/>
                <a:ea typeface="궁서" pitchFamily="18" charset="-127"/>
              </a:rPr>
              <a:t>년 매출액과 달성율 비교</a:t>
            </a:r>
            <a:endParaRPr lang="ko-KR" sz="1600" b="0">
              <a:latin typeface="궁서" pitchFamily="18" charset="-127"/>
              <a:ea typeface="궁서" pitchFamily="18" charset="-127"/>
            </a:endParaRPr>
          </a:p>
        </c:rich>
      </c:tx>
      <c:layout/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3382096569210736"/>
          <c:y val="8.7524046873126149E-2"/>
          <c:w val="0.7360417367810056"/>
          <c:h val="0.764370542806309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달성율</c:v>
                </c:pt>
              </c:strCache>
            </c:strRef>
          </c:tx>
          <c:invertIfNegative val="0"/>
          <c:cat>
            <c:multiLvlStrRef>
              <c:f>제1작업!$B$5:$C$10</c:f>
              <c:multiLvlStrCache>
                <c:ptCount val="6"/>
                <c:lvl>
                  <c:pt idx="0">
                    <c:v>중부</c:v>
                  </c:pt>
                  <c:pt idx="1">
                    <c:v>남부</c:v>
                  </c:pt>
                  <c:pt idx="2">
                    <c:v>동부</c:v>
                  </c:pt>
                  <c:pt idx="3">
                    <c:v>남부</c:v>
                  </c:pt>
                  <c:pt idx="4">
                    <c:v>중부</c:v>
                  </c:pt>
                  <c:pt idx="5">
                    <c:v>동부</c:v>
                  </c:pt>
                </c:lvl>
                <c:lvl>
                  <c:pt idx="0">
                    <c:v>컴퓨터</c:v>
                  </c:pt>
                  <c:pt idx="1">
                    <c:v>컴퓨터</c:v>
                  </c:pt>
                  <c:pt idx="2">
                    <c:v>소프트웨어</c:v>
                  </c:pt>
                  <c:pt idx="3">
                    <c:v>소프트웨어</c:v>
                  </c:pt>
                  <c:pt idx="4">
                    <c:v>반도체</c:v>
                  </c:pt>
                  <c:pt idx="5">
                    <c:v>반도체</c:v>
                  </c:pt>
                </c:lvl>
              </c:multiLvlStrCache>
            </c:multiLvlStrRef>
          </c:cat>
          <c:val>
            <c:numRef>
              <c:f>제1작업!$H$5:$H$10</c:f>
              <c:numCache>
                <c:formatCode>0.0%</c:formatCode>
                <c:ptCount val="6"/>
                <c:pt idx="0">
                  <c:v>1.167</c:v>
                </c:pt>
                <c:pt idx="1">
                  <c:v>0.72199999999999998</c:v>
                </c:pt>
                <c:pt idx="2">
                  <c:v>1.018</c:v>
                </c:pt>
                <c:pt idx="3">
                  <c:v>0.71699999999999997</c:v>
                </c:pt>
                <c:pt idx="4">
                  <c:v>1.008</c:v>
                </c:pt>
                <c:pt idx="5">
                  <c:v>0.98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40000"/>
        <c:axId val="112641536"/>
      </c:barChart>
      <c:lineChart>
        <c:grouping val="standard"/>
        <c:varyColors val="0"/>
        <c:ser>
          <c:idx val="0"/>
          <c:order val="0"/>
          <c:tx>
            <c:v>2013년 매출</c:v>
          </c:tx>
          <c:dLbls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제1작업!$B$5:$C$10</c:f>
              <c:multiLvlStrCache>
                <c:ptCount val="6"/>
                <c:lvl>
                  <c:pt idx="0">
                    <c:v>중부</c:v>
                  </c:pt>
                  <c:pt idx="1">
                    <c:v>남부</c:v>
                  </c:pt>
                  <c:pt idx="2">
                    <c:v>동부</c:v>
                  </c:pt>
                  <c:pt idx="3">
                    <c:v>남부</c:v>
                  </c:pt>
                  <c:pt idx="4">
                    <c:v>중부</c:v>
                  </c:pt>
                  <c:pt idx="5">
                    <c:v>동부</c:v>
                  </c:pt>
                </c:lvl>
                <c:lvl>
                  <c:pt idx="0">
                    <c:v>컴퓨터</c:v>
                  </c:pt>
                  <c:pt idx="1">
                    <c:v>컴퓨터</c:v>
                  </c:pt>
                  <c:pt idx="2">
                    <c:v>소프트웨어</c:v>
                  </c:pt>
                  <c:pt idx="3">
                    <c:v>소프트웨어</c:v>
                  </c:pt>
                  <c:pt idx="4">
                    <c:v>반도체</c:v>
                  </c:pt>
                  <c:pt idx="5">
                    <c:v>반도체</c:v>
                  </c:pt>
                </c:lvl>
              </c:multiLvlStrCache>
            </c:multiLvlStrRef>
          </c:cat>
          <c:val>
            <c:numRef>
              <c:f>제1작업!$E$5:$E$10</c:f>
              <c:numCache>
                <c:formatCode>#,##0"만"</c:formatCode>
                <c:ptCount val="6"/>
                <c:pt idx="0">
                  <c:v>700</c:v>
                </c:pt>
                <c:pt idx="1">
                  <c:v>650</c:v>
                </c:pt>
                <c:pt idx="2">
                  <c:v>560</c:v>
                </c:pt>
                <c:pt idx="3">
                  <c:v>430</c:v>
                </c:pt>
                <c:pt idx="4">
                  <c:v>1260</c:v>
                </c:pt>
                <c:pt idx="5">
                  <c:v>980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61760"/>
        <c:axId val="102624256"/>
      </c:lineChart>
      <c:catAx>
        <c:axId val="1126400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2641536"/>
        <c:crosses val="autoZero"/>
        <c:auto val="1"/>
        <c:lblAlgn val="ctr"/>
        <c:lblOffset val="100"/>
        <c:noMultiLvlLbl val="0"/>
      </c:catAx>
      <c:valAx>
        <c:axId val="112641536"/>
        <c:scaling>
          <c:orientation val="minMax"/>
          <c:max val="1.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ko-KR" altLang="en-US"/>
                  <a:t>달성율</a:t>
                </a:r>
                <a:endParaRPr lang="ko-KR"/>
              </a:p>
            </c:rich>
          </c:tx>
          <c:layout>
            <c:manualLayout>
              <c:xMode val="edge"/>
              <c:yMode val="edge"/>
              <c:x val="7.6397550422974095E-2"/>
              <c:y val="2.8124861386512746E-2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crossAx val="112640000"/>
        <c:crosses val="autoZero"/>
        <c:crossBetween val="between"/>
        <c:majorUnit val="0.30000000000000004"/>
      </c:valAx>
      <c:valAx>
        <c:axId val="102624256"/>
        <c:scaling>
          <c:orientation val="minMax"/>
          <c:max val="15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ko-KR" altLang="en-US"/>
                  <a:t>매출액</a:t>
                </a:r>
              </a:p>
            </c:rich>
          </c:tx>
          <c:layout>
            <c:manualLayout>
              <c:xMode val="edge"/>
              <c:yMode val="edge"/>
              <c:x val="0.87734100431197137"/>
              <c:y val="2.8124861386512722E-2"/>
            </c:manualLayout>
          </c:layout>
          <c:overlay val="0"/>
        </c:title>
        <c:numFmt formatCode="#,###&quot;만&quot;" sourceLinked="0"/>
        <c:majorTickMark val="out"/>
        <c:minorTickMark val="none"/>
        <c:tickLblPos val="nextTo"/>
        <c:crossAx val="174261760"/>
        <c:crosses val="max"/>
        <c:crossBetween val="between"/>
        <c:majorUnit val="300"/>
      </c:valAx>
      <c:catAx>
        <c:axId val="174261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2624256"/>
        <c:auto val="1"/>
        <c:lblAlgn val="ctr"/>
        <c:lblOffset val="100"/>
        <c:noMultiLvlLbl val="0"/>
      </c:cat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3380861231992142"/>
          <c:y val="8.9002097889460771E-2"/>
          <c:w val="0.21954069302847645"/>
          <c:h val="4.96143464753978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itchFamily="50" charset="-127"/>
          <a:ea typeface="굴림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6</xdr:col>
      <xdr:colOff>523875</xdr:colOff>
      <xdr:row>2</xdr:row>
      <xdr:rowOff>171450</xdr:rowOff>
    </xdr:to>
    <xdr:sp macro="" textlink="">
      <xdr:nvSpPr>
        <xdr:cNvPr id="2" name="모서리가 둥근 직사각형 1"/>
        <xdr:cNvSpPr/>
      </xdr:nvSpPr>
      <xdr:spPr>
        <a:xfrm>
          <a:off x="142875" y="85725"/>
          <a:ext cx="4086225" cy="561975"/>
        </a:xfrm>
        <a:prstGeom prst="roundRect">
          <a:avLst/>
        </a:prstGeom>
        <a:solidFill>
          <a:srgbClr val="FFFF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600" b="1">
              <a:solidFill>
                <a:schemeClr val="tx1"/>
              </a:solidFill>
              <a:latin typeface="돋움" pitchFamily="50" charset="-127"/>
              <a:ea typeface="돋움" pitchFamily="50" charset="-127"/>
            </a:rPr>
            <a:t>♣ 주요 품목 지점별 매출 현황</a:t>
          </a:r>
        </a:p>
      </xdr:txBody>
    </xdr:sp>
    <xdr:clientData/>
  </xdr:twoCellAnchor>
  <xdr:twoCellAnchor editAs="oneCell">
    <xdr:from>
      <xdr:col>6</xdr:col>
      <xdr:colOff>619125</xdr:colOff>
      <xdr:row>0</xdr:row>
      <xdr:rowOff>76199</xdr:rowOff>
    </xdr:from>
    <xdr:to>
      <xdr:col>9</xdr:col>
      <xdr:colOff>762000</xdr:colOff>
      <xdr:row>2</xdr:row>
      <xdr:rowOff>238124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76199"/>
          <a:ext cx="2457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8707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0.44924</cdr:x>
      <cdr:y>0.11125</cdr:y>
    </cdr:from>
    <cdr:to>
      <cdr:x>0.65628</cdr:x>
      <cdr:y>0.21516</cdr:y>
    </cdr:to>
    <cdr:sp macro="" textlink="">
      <cdr:nvSpPr>
        <cdr:cNvPr id="2" name="포인트가 16개인 별 1"/>
        <cdr:cNvSpPr/>
      </cdr:nvSpPr>
      <cdr:spPr>
        <a:xfrm xmlns:a="http://schemas.openxmlformats.org/drawingml/2006/main">
          <a:off x="4182070" y="677167"/>
          <a:ext cx="1927325" cy="632520"/>
        </a:xfrm>
        <a:prstGeom xmlns:a="http://schemas.openxmlformats.org/drawingml/2006/main" prst="star16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최고 달성율</a:t>
          </a:r>
          <a:endParaRPr lang="ko-KR">
            <a:solidFill>
              <a:schemeClr val="tx1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workbookViewId="0">
      <selection activeCell="G12" sqref="G12"/>
    </sheetView>
  </sheetViews>
  <sheetFormatPr defaultRowHeight="16.5" x14ac:dyDescent="0.3"/>
  <cols>
    <col min="1" max="1" width="1.625" customWidth="1"/>
    <col min="2" max="4" width="11.5" customWidth="1"/>
    <col min="5" max="10" width="10.125" customWidth="1"/>
  </cols>
  <sheetData>
    <row r="1" spans="2:12" ht="22.5" customHeight="1" x14ac:dyDescent="0.3"/>
    <row r="2" spans="2:12" ht="22.5" customHeight="1" x14ac:dyDescent="0.3"/>
    <row r="3" spans="2:12" ht="22.5" customHeight="1" thickBot="1" x14ac:dyDescent="0.35"/>
    <row r="4" spans="2:12" ht="33" customHeight="1" x14ac:dyDescent="0.3">
      <c r="B4" s="6" t="s">
        <v>0</v>
      </c>
      <c r="C4" s="7" t="s">
        <v>1</v>
      </c>
      <c r="D4" s="8" t="s">
        <v>2</v>
      </c>
      <c r="E4" s="8" t="s">
        <v>3</v>
      </c>
      <c r="F4" s="7" t="s">
        <v>4</v>
      </c>
      <c r="G4" s="8" t="s">
        <v>5</v>
      </c>
      <c r="H4" s="7" t="s">
        <v>6</v>
      </c>
      <c r="I4" s="8" t="s">
        <v>7</v>
      </c>
      <c r="J4" s="9" t="s">
        <v>8</v>
      </c>
    </row>
    <row r="5" spans="2:12" x14ac:dyDescent="0.3">
      <c r="B5" s="10" t="s">
        <v>9</v>
      </c>
      <c r="C5" s="1" t="s">
        <v>10</v>
      </c>
      <c r="D5" s="21">
        <v>560</v>
      </c>
      <c r="E5" s="21">
        <v>700</v>
      </c>
      <c r="F5" s="21">
        <v>600</v>
      </c>
      <c r="G5" s="2">
        <v>0.25</v>
      </c>
      <c r="H5" s="3">
        <v>1.167</v>
      </c>
      <c r="I5" s="4">
        <f>IF(H5&gt;120%,400,IF(AND(H5&gt;70%,E5&gt;=700),200,""))</f>
        <v>200</v>
      </c>
      <c r="J5" s="23">
        <f>RANK(H5,$H$5:$H$14)</f>
        <v>2</v>
      </c>
    </row>
    <row r="6" spans="2:12" x14ac:dyDescent="0.3">
      <c r="B6" s="10" t="s">
        <v>9</v>
      </c>
      <c r="C6" s="1" t="s">
        <v>17</v>
      </c>
      <c r="D6" s="21">
        <v>789</v>
      </c>
      <c r="E6" s="21">
        <v>650</v>
      </c>
      <c r="F6" s="21">
        <v>900</v>
      </c>
      <c r="G6" s="3">
        <v>-0.17599999999999999</v>
      </c>
      <c r="H6" s="3">
        <v>0.72199999999999998</v>
      </c>
      <c r="I6" s="4" t="str">
        <f t="shared" ref="I6:I14" si="0">IF(H6&gt;120%,400,IF(AND(H6&gt;70%,E6&gt;=700),200,""))</f>
        <v/>
      </c>
      <c r="J6" s="23">
        <f t="shared" ref="J6:J14" si="1">RANK(H6,$H$5:$H$14)</f>
        <v>7</v>
      </c>
    </row>
    <row r="7" spans="2:12" x14ac:dyDescent="0.3">
      <c r="B7" s="10" t="s">
        <v>11</v>
      </c>
      <c r="C7" s="1" t="s">
        <v>18</v>
      </c>
      <c r="D7" s="21">
        <v>360</v>
      </c>
      <c r="E7" s="21">
        <v>560</v>
      </c>
      <c r="F7" s="21">
        <v>550</v>
      </c>
      <c r="G7" s="3">
        <v>0.55500000000000005</v>
      </c>
      <c r="H7" s="3">
        <v>1.018</v>
      </c>
      <c r="I7" s="4" t="str">
        <f t="shared" si="0"/>
        <v/>
      </c>
      <c r="J7" s="23">
        <f t="shared" si="1"/>
        <v>3</v>
      </c>
    </row>
    <row r="8" spans="2:12" x14ac:dyDescent="0.3">
      <c r="B8" s="10" t="s">
        <v>12</v>
      </c>
      <c r="C8" s="1" t="s">
        <v>17</v>
      </c>
      <c r="D8" s="21">
        <v>500</v>
      </c>
      <c r="E8" s="21">
        <v>430</v>
      </c>
      <c r="F8" s="21">
        <v>600</v>
      </c>
      <c r="G8" s="5">
        <v>-0.14000000000000001</v>
      </c>
      <c r="H8" s="3">
        <v>0.71699999999999997</v>
      </c>
      <c r="I8" s="4" t="str">
        <f t="shared" si="0"/>
        <v/>
      </c>
      <c r="J8" s="23">
        <f t="shared" si="1"/>
        <v>8</v>
      </c>
    </row>
    <row r="9" spans="2:12" x14ac:dyDescent="0.3">
      <c r="B9" s="10" t="s">
        <v>14</v>
      </c>
      <c r="C9" s="1" t="s">
        <v>10</v>
      </c>
      <c r="D9" s="21">
        <v>1200</v>
      </c>
      <c r="E9" s="21">
        <v>1260</v>
      </c>
      <c r="F9" s="21">
        <v>1250</v>
      </c>
      <c r="G9" s="3">
        <v>0.05</v>
      </c>
      <c r="H9" s="3">
        <v>1.008</v>
      </c>
      <c r="I9" s="4">
        <f t="shared" si="0"/>
        <v>200</v>
      </c>
      <c r="J9" s="23">
        <f t="shared" si="1"/>
        <v>4</v>
      </c>
    </row>
    <row r="10" spans="2:12" x14ac:dyDescent="0.3">
      <c r="B10" s="10" t="s">
        <v>14</v>
      </c>
      <c r="C10" s="1" t="s">
        <v>18</v>
      </c>
      <c r="D10" s="21">
        <v>990</v>
      </c>
      <c r="E10" s="21">
        <v>980</v>
      </c>
      <c r="F10" s="21">
        <v>1000</v>
      </c>
      <c r="G10" s="3">
        <v>-0.01</v>
      </c>
      <c r="H10" s="3">
        <v>0.98</v>
      </c>
      <c r="I10" s="4">
        <f t="shared" si="0"/>
        <v>200</v>
      </c>
      <c r="J10" s="23">
        <f t="shared" si="1"/>
        <v>5</v>
      </c>
      <c r="L10" s="24"/>
    </row>
    <row r="11" spans="2:12" x14ac:dyDescent="0.3">
      <c r="B11" s="10" t="s">
        <v>15</v>
      </c>
      <c r="C11" s="1" t="s">
        <v>10</v>
      </c>
      <c r="D11" s="21">
        <v>498</v>
      </c>
      <c r="E11" s="21">
        <v>850</v>
      </c>
      <c r="F11" s="21">
        <v>550</v>
      </c>
      <c r="G11" s="3">
        <v>0.70599999999999996</v>
      </c>
      <c r="H11" s="3">
        <v>1.5449999999999999</v>
      </c>
      <c r="I11" s="4">
        <f t="shared" si="0"/>
        <v>400</v>
      </c>
      <c r="J11" s="23">
        <f t="shared" si="1"/>
        <v>1</v>
      </c>
    </row>
    <row r="12" spans="2:12" x14ac:dyDescent="0.3">
      <c r="B12" s="10" t="s">
        <v>14</v>
      </c>
      <c r="C12" s="1" t="s">
        <v>18</v>
      </c>
      <c r="D12" s="21">
        <v>352</v>
      </c>
      <c r="E12" s="21">
        <v>350</v>
      </c>
      <c r="F12" s="21">
        <v>550</v>
      </c>
      <c r="G12" s="3">
        <v>-6.0000000000000001E-3</v>
      </c>
      <c r="H12" s="3">
        <v>0.63600000000000001</v>
      </c>
      <c r="I12" s="4" t="str">
        <f t="shared" si="0"/>
        <v/>
      </c>
      <c r="J12" s="23">
        <f t="shared" si="1"/>
        <v>9</v>
      </c>
    </row>
    <row r="13" spans="2:12" x14ac:dyDescent="0.3">
      <c r="B13" s="10" t="s">
        <v>12</v>
      </c>
      <c r="C13" s="1" t="s">
        <v>18</v>
      </c>
      <c r="D13" s="21">
        <v>435</v>
      </c>
      <c r="E13" s="21">
        <v>235</v>
      </c>
      <c r="F13" s="21">
        <v>550</v>
      </c>
      <c r="G13" s="3">
        <v>-0.45900000000000002</v>
      </c>
      <c r="H13" s="3">
        <v>0.42699999999999999</v>
      </c>
      <c r="I13" s="4" t="str">
        <f t="shared" si="0"/>
        <v/>
      </c>
      <c r="J13" s="23">
        <f t="shared" si="1"/>
        <v>10</v>
      </c>
    </row>
    <row r="14" spans="2:12" ht="17.25" thickBot="1" x14ac:dyDescent="0.35">
      <c r="B14" s="11" t="s">
        <v>16</v>
      </c>
      <c r="C14" s="12" t="s">
        <v>10</v>
      </c>
      <c r="D14" s="22">
        <v>368</v>
      </c>
      <c r="E14" s="22">
        <v>452</v>
      </c>
      <c r="F14" s="22">
        <v>550</v>
      </c>
      <c r="G14" s="13">
        <v>0.22800000000000001</v>
      </c>
      <c r="H14" s="13">
        <v>0.82199999999999995</v>
      </c>
      <c r="I14" s="4" t="str">
        <f t="shared" si="0"/>
        <v/>
      </c>
      <c r="J14" s="23">
        <f t="shared" si="1"/>
        <v>6</v>
      </c>
    </row>
    <row r="15" spans="2:12" x14ac:dyDescent="0.3">
      <c r="B15" s="14" t="s">
        <v>19</v>
      </c>
      <c r="C15" s="15"/>
      <c r="D15" s="15"/>
      <c r="E15" s="33">
        <f>COUNTIF(F5:F14,"&gt;"&amp;MEDIAN(F5:F14))</f>
        <v>5</v>
      </c>
      <c r="F15" s="16"/>
      <c r="G15" s="15" t="s">
        <v>32</v>
      </c>
      <c r="H15" s="15"/>
      <c r="I15" s="15"/>
      <c r="J15" s="32" t="str">
        <f>INT(SUMPRODUCT(G5:G14,E5:E14))&amp;"만"</f>
        <v>957만</v>
      </c>
    </row>
    <row r="16" spans="2:12" ht="17.25" thickBot="1" x14ac:dyDescent="0.35">
      <c r="B16" s="17" t="s">
        <v>20</v>
      </c>
      <c r="C16" s="18"/>
      <c r="D16" s="18"/>
      <c r="E16" s="12" t="str">
        <f>INDEX(C5:H14,MATCH(LARGE(G5:G14,2),G5:G14,0),1)</f>
        <v>동부</v>
      </c>
      <c r="F16" s="19"/>
      <c r="G16" s="20" t="s">
        <v>21</v>
      </c>
      <c r="H16" s="12" t="s">
        <v>13</v>
      </c>
      <c r="I16" s="20" t="s">
        <v>22</v>
      </c>
      <c r="J16" s="25">
        <f>SUMIF(B5:B14,H16,E5:E14)</f>
        <v>2590</v>
      </c>
    </row>
  </sheetData>
  <mergeCells count="4">
    <mergeCell ref="B15:D15"/>
    <mergeCell ref="B16:D16"/>
    <mergeCell ref="F15:F16"/>
    <mergeCell ref="G15:I15"/>
  </mergeCells>
  <phoneticPr fontId="2" type="noConversion"/>
  <conditionalFormatting sqref="H5:H14">
    <cfRule type="expression" dxfId="3" priority="3">
      <formula>"&gt;=average($H$5:$H$14)"</formula>
    </cfRule>
    <cfRule type="cellIs" dxfId="4" priority="2" operator="greaterThan">
      <formula>AVERAGE($H$5:$H$14)</formula>
    </cfRule>
    <cfRule type="expression" dxfId="2" priority="1">
      <formula>$H5&gt;=AVERAGE($H$5:$H$14)</formula>
    </cfRule>
  </conditionalFormatting>
  <dataValidations count="1">
    <dataValidation type="list" allowBlank="1" showInputMessage="1" showErrorMessage="1" sqref="H16">
      <formula1>$B$5:$B$14</formula1>
    </dataValidation>
  </dataValidation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workbookViewId="0">
      <selection activeCell="K15" sqref="K15"/>
    </sheetView>
  </sheetViews>
  <sheetFormatPr defaultRowHeight="16.5" x14ac:dyDescent="0.3"/>
  <cols>
    <col min="1" max="1" width="1.625" customWidth="1"/>
    <col min="2" max="2" width="11" bestFit="1" customWidth="1"/>
  </cols>
  <sheetData>
    <row r="1" spans="2:8" ht="17.25" thickBot="1" x14ac:dyDescent="0.35"/>
    <row r="2" spans="2:8" ht="27" x14ac:dyDescent="0.3">
      <c r="B2" s="6" t="s">
        <v>0</v>
      </c>
      <c r="C2" s="7" t="s">
        <v>1</v>
      </c>
      <c r="D2" s="8" t="s">
        <v>2</v>
      </c>
      <c r="E2" s="8" t="s">
        <v>3</v>
      </c>
      <c r="F2" s="7" t="s">
        <v>4</v>
      </c>
      <c r="G2" s="8" t="s">
        <v>5</v>
      </c>
      <c r="H2" s="7" t="s">
        <v>6</v>
      </c>
    </row>
    <row r="3" spans="2:8" x14ac:dyDescent="0.3">
      <c r="B3" s="10" t="s">
        <v>9</v>
      </c>
      <c r="C3" s="1" t="s">
        <v>10</v>
      </c>
      <c r="D3" s="21">
        <v>560</v>
      </c>
      <c r="E3" s="21">
        <v>700</v>
      </c>
      <c r="F3" s="21">
        <v>600</v>
      </c>
      <c r="G3" s="2">
        <v>0.25</v>
      </c>
      <c r="H3" s="3">
        <v>1.167</v>
      </c>
    </row>
    <row r="4" spans="2:8" x14ac:dyDescent="0.3">
      <c r="B4" s="10" t="s">
        <v>9</v>
      </c>
      <c r="C4" s="1" t="s">
        <v>17</v>
      </c>
      <c r="D4" s="21">
        <v>789</v>
      </c>
      <c r="E4" s="21">
        <v>650</v>
      </c>
      <c r="F4" s="21">
        <v>900</v>
      </c>
      <c r="G4" s="5">
        <v>-0.17599999999999999</v>
      </c>
      <c r="H4" s="3">
        <v>0.72199999999999998</v>
      </c>
    </row>
    <row r="5" spans="2:8" x14ac:dyDescent="0.3">
      <c r="B5" s="10" t="s">
        <v>11</v>
      </c>
      <c r="C5" s="1" t="s">
        <v>18</v>
      </c>
      <c r="D5" s="21">
        <v>360</v>
      </c>
      <c r="E5" s="21">
        <v>560</v>
      </c>
      <c r="F5" s="21">
        <v>550</v>
      </c>
      <c r="G5" s="3">
        <v>0.55500000000000005</v>
      </c>
      <c r="H5" s="3">
        <v>1.018</v>
      </c>
    </row>
    <row r="6" spans="2:8" x14ac:dyDescent="0.3">
      <c r="B6" s="10" t="s">
        <v>12</v>
      </c>
      <c r="C6" s="1" t="s">
        <v>17</v>
      </c>
      <c r="D6" s="21">
        <v>500</v>
      </c>
      <c r="E6" s="21">
        <v>430</v>
      </c>
      <c r="F6" s="21">
        <v>600</v>
      </c>
      <c r="G6" s="3">
        <v>-0.14000000000000001</v>
      </c>
      <c r="H6" s="3">
        <v>0.71699999999999997</v>
      </c>
    </row>
    <row r="7" spans="2:8" x14ac:dyDescent="0.3">
      <c r="B7" s="10" t="s">
        <v>14</v>
      </c>
      <c r="C7" s="1" t="s">
        <v>10</v>
      </c>
      <c r="D7" s="21">
        <v>1200</v>
      </c>
      <c r="E7" s="21">
        <v>1260</v>
      </c>
      <c r="F7" s="21">
        <v>1250</v>
      </c>
      <c r="G7" s="3">
        <v>0.05</v>
      </c>
      <c r="H7" s="3">
        <v>1.008</v>
      </c>
    </row>
    <row r="8" spans="2:8" x14ac:dyDescent="0.3">
      <c r="B8" s="10" t="s">
        <v>14</v>
      </c>
      <c r="C8" s="1" t="s">
        <v>18</v>
      </c>
      <c r="D8" s="21">
        <v>990</v>
      </c>
      <c r="E8" s="21">
        <v>980</v>
      </c>
      <c r="F8" s="21">
        <v>1000</v>
      </c>
      <c r="G8" s="3">
        <v>-0.01</v>
      </c>
      <c r="H8" s="3">
        <v>0.98</v>
      </c>
    </row>
    <row r="9" spans="2:8" x14ac:dyDescent="0.3">
      <c r="B9" s="10" t="s">
        <v>15</v>
      </c>
      <c r="C9" s="1" t="s">
        <v>10</v>
      </c>
      <c r="D9" s="21">
        <v>498</v>
      </c>
      <c r="E9" s="21">
        <v>850</v>
      </c>
      <c r="F9" s="21">
        <v>550</v>
      </c>
      <c r="G9" s="3">
        <v>0.70599999999999996</v>
      </c>
      <c r="H9" s="3">
        <v>1.5449999999999999</v>
      </c>
    </row>
    <row r="10" spans="2:8" x14ac:dyDescent="0.3">
      <c r="B10" s="10" t="s">
        <v>14</v>
      </c>
      <c r="C10" s="1" t="s">
        <v>18</v>
      </c>
      <c r="D10" s="21">
        <v>352</v>
      </c>
      <c r="E10" s="21">
        <v>350</v>
      </c>
      <c r="F10" s="21">
        <v>550</v>
      </c>
      <c r="G10" s="3">
        <v>-6.0000000000000001E-3</v>
      </c>
      <c r="H10" s="3">
        <v>0.63600000000000001</v>
      </c>
    </row>
    <row r="11" spans="2:8" x14ac:dyDescent="0.3">
      <c r="B11" s="10" t="s">
        <v>12</v>
      </c>
      <c r="C11" s="1" t="s">
        <v>18</v>
      </c>
      <c r="D11" s="21">
        <v>435</v>
      </c>
      <c r="E11" s="21">
        <v>235</v>
      </c>
      <c r="F11" s="21">
        <v>550</v>
      </c>
      <c r="G11" s="3">
        <v>-0.45900000000000002</v>
      </c>
      <c r="H11" s="3">
        <v>0.42699999999999999</v>
      </c>
    </row>
    <row r="12" spans="2:8" ht="17.25" thickBot="1" x14ac:dyDescent="0.35">
      <c r="B12" s="11" t="s">
        <v>16</v>
      </c>
      <c r="C12" s="12" t="s">
        <v>10</v>
      </c>
      <c r="D12" s="22">
        <v>368</v>
      </c>
      <c r="E12" s="22">
        <v>452</v>
      </c>
      <c r="F12" s="22">
        <v>550</v>
      </c>
      <c r="G12" s="13">
        <v>0.22800000000000001</v>
      </c>
      <c r="H12" s="13">
        <v>0.82199999999999995</v>
      </c>
    </row>
    <row r="14" spans="2:8" ht="17.25" thickBot="1" x14ac:dyDescent="0.35"/>
    <row r="15" spans="2:8" ht="27" x14ac:dyDescent="0.3">
      <c r="B15" s="8" t="s">
        <v>5</v>
      </c>
    </row>
    <row r="16" spans="2:8" x14ac:dyDescent="0.3">
      <c r="B16" t="s">
        <v>23</v>
      </c>
      <c r="C16" t="b">
        <f>OR(B3="컴퓨터",B3="반도체")</f>
        <v>1</v>
      </c>
    </row>
    <row r="18" spans="2:8" ht="17.25" thickBot="1" x14ac:dyDescent="0.35"/>
    <row r="19" spans="2:8" ht="27" x14ac:dyDescent="0.3">
      <c r="B19" s="6" t="s">
        <v>0</v>
      </c>
      <c r="C19" s="7" t="s">
        <v>1</v>
      </c>
      <c r="D19" s="8" t="s">
        <v>2</v>
      </c>
      <c r="E19" s="8" t="s">
        <v>3</v>
      </c>
      <c r="F19" s="7" t="s">
        <v>4</v>
      </c>
      <c r="G19" s="8" t="s">
        <v>5</v>
      </c>
      <c r="H19" s="7" t="s">
        <v>6</v>
      </c>
    </row>
    <row r="20" spans="2:8" x14ac:dyDescent="0.3">
      <c r="B20" s="10" t="s">
        <v>9</v>
      </c>
      <c r="C20" s="1" t="s">
        <v>10</v>
      </c>
      <c r="D20" s="21">
        <v>560</v>
      </c>
      <c r="E20" s="21">
        <v>700</v>
      </c>
      <c r="F20" s="21">
        <v>600</v>
      </c>
      <c r="G20" s="2">
        <v>0.25</v>
      </c>
      <c r="H20" s="3">
        <v>1.167</v>
      </c>
    </row>
    <row r="21" spans="2:8" x14ac:dyDescent="0.3">
      <c r="B21" s="10" t="s">
        <v>14</v>
      </c>
      <c r="C21" s="1" t="s">
        <v>10</v>
      </c>
      <c r="D21" s="21">
        <v>1200</v>
      </c>
      <c r="E21" s="21">
        <v>1260</v>
      </c>
      <c r="F21" s="21">
        <v>1250</v>
      </c>
      <c r="G21" s="3">
        <v>0.05</v>
      </c>
      <c r="H21" s="3">
        <v>1.008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G15" sqref="G15"/>
    </sheetView>
  </sheetViews>
  <sheetFormatPr defaultRowHeight="16.5" x14ac:dyDescent="0.3"/>
  <cols>
    <col min="1" max="1" width="1.625" customWidth="1"/>
    <col min="2" max="2" width="11.5" customWidth="1"/>
    <col min="3" max="3" width="13.5" customWidth="1"/>
    <col min="4" max="4" width="11.75" customWidth="1"/>
    <col min="5" max="5" width="11.875" customWidth="1"/>
    <col min="7" max="7" width="10.875" customWidth="1"/>
  </cols>
  <sheetData>
    <row r="1" spans="2:8" ht="17.25" thickBot="1" x14ac:dyDescent="0.35"/>
    <row r="2" spans="2:8" ht="27" x14ac:dyDescent="0.3">
      <c r="B2" s="6" t="s">
        <v>0</v>
      </c>
      <c r="C2" s="7" t="s">
        <v>1</v>
      </c>
      <c r="D2" s="8" t="s">
        <v>2</v>
      </c>
      <c r="E2" s="8" t="s">
        <v>3</v>
      </c>
      <c r="F2" s="7" t="s">
        <v>4</v>
      </c>
      <c r="G2" s="8" t="s">
        <v>5</v>
      </c>
      <c r="H2" s="7" t="s">
        <v>6</v>
      </c>
    </row>
    <row r="3" spans="2:8" x14ac:dyDescent="0.3">
      <c r="B3" s="10" t="s">
        <v>9</v>
      </c>
      <c r="C3" s="1" t="s">
        <v>10</v>
      </c>
      <c r="D3" s="21">
        <v>560</v>
      </c>
      <c r="E3" s="21">
        <v>700</v>
      </c>
      <c r="F3" s="21">
        <v>600</v>
      </c>
      <c r="G3" s="2">
        <v>0.25</v>
      </c>
      <c r="H3" s="3">
        <v>1.167</v>
      </c>
    </row>
    <row r="4" spans="2:8" x14ac:dyDescent="0.3">
      <c r="B4" s="10" t="s">
        <v>14</v>
      </c>
      <c r="C4" s="1" t="s">
        <v>10</v>
      </c>
      <c r="D4" s="21">
        <v>1200</v>
      </c>
      <c r="E4" s="21">
        <v>1260</v>
      </c>
      <c r="F4" s="21">
        <v>1250</v>
      </c>
      <c r="G4" s="3">
        <v>0.05</v>
      </c>
      <c r="H4" s="3">
        <v>1.008</v>
      </c>
    </row>
    <row r="5" spans="2:8" x14ac:dyDescent="0.3">
      <c r="B5" s="10" t="s">
        <v>15</v>
      </c>
      <c r="C5" s="1" t="s">
        <v>10</v>
      </c>
      <c r="D5" s="21">
        <v>498</v>
      </c>
      <c r="E5" s="21">
        <v>850</v>
      </c>
      <c r="F5" s="21">
        <v>550</v>
      </c>
      <c r="G5" s="3">
        <v>0.70599999999999996</v>
      </c>
      <c r="H5" s="3">
        <v>1.5449999999999999</v>
      </c>
    </row>
    <row r="6" spans="2:8" x14ac:dyDescent="0.3">
      <c r="B6" s="10" t="s">
        <v>16</v>
      </c>
      <c r="C6" s="1" t="s">
        <v>10</v>
      </c>
      <c r="D6" s="21">
        <v>368</v>
      </c>
      <c r="E6" s="21">
        <v>452</v>
      </c>
      <c r="F6" s="21">
        <v>550</v>
      </c>
      <c r="G6" s="3">
        <v>0.22800000000000001</v>
      </c>
      <c r="H6" s="3">
        <v>0.82199999999999995</v>
      </c>
    </row>
    <row r="7" spans="2:8" x14ac:dyDescent="0.3">
      <c r="B7" s="10"/>
      <c r="C7" s="27" t="s">
        <v>28</v>
      </c>
      <c r="D7" s="21"/>
      <c r="E7" s="21"/>
      <c r="F7" s="21"/>
      <c r="G7" s="3"/>
      <c r="H7" s="3">
        <f>SUBTOTAL(4,H3:H6)</f>
        <v>1.5449999999999999</v>
      </c>
    </row>
    <row r="8" spans="2:8" x14ac:dyDescent="0.3">
      <c r="B8" s="10"/>
      <c r="C8" s="26" t="s">
        <v>24</v>
      </c>
      <c r="D8" s="21"/>
      <c r="E8" s="21"/>
      <c r="F8" s="21">
        <f>SUBTOTAL(1,F3:F6)</f>
        <v>737.5</v>
      </c>
      <c r="G8" s="3"/>
      <c r="H8" s="3"/>
    </row>
    <row r="9" spans="2:8" x14ac:dyDescent="0.3">
      <c r="B9" s="10" t="s">
        <v>9</v>
      </c>
      <c r="C9" s="1" t="s">
        <v>17</v>
      </c>
      <c r="D9" s="21">
        <v>789</v>
      </c>
      <c r="E9" s="21">
        <v>650</v>
      </c>
      <c r="F9" s="21">
        <v>900</v>
      </c>
      <c r="G9" s="5">
        <v>-0.17599999999999999</v>
      </c>
      <c r="H9" s="3">
        <v>0.72199999999999998</v>
      </c>
    </row>
    <row r="10" spans="2:8" x14ac:dyDescent="0.3">
      <c r="B10" s="10" t="s">
        <v>12</v>
      </c>
      <c r="C10" s="1" t="s">
        <v>17</v>
      </c>
      <c r="D10" s="21">
        <v>500</v>
      </c>
      <c r="E10" s="21">
        <v>430</v>
      </c>
      <c r="F10" s="21">
        <v>600</v>
      </c>
      <c r="G10" s="5">
        <v>-0.14000000000000001</v>
      </c>
      <c r="H10" s="3">
        <v>0.71699999999999997</v>
      </c>
    </row>
    <row r="11" spans="2:8" x14ac:dyDescent="0.3">
      <c r="B11" s="10"/>
      <c r="C11" s="27" t="s">
        <v>29</v>
      </c>
      <c r="D11" s="21"/>
      <c r="E11" s="21"/>
      <c r="F11" s="21"/>
      <c r="G11" s="5"/>
      <c r="H11" s="3">
        <f>SUBTOTAL(4,H9:H10)</f>
        <v>0.72199999999999998</v>
      </c>
    </row>
    <row r="12" spans="2:8" x14ac:dyDescent="0.3">
      <c r="B12" s="10"/>
      <c r="C12" s="27" t="s">
        <v>25</v>
      </c>
      <c r="D12" s="21"/>
      <c r="E12" s="21"/>
      <c r="F12" s="21">
        <f>SUBTOTAL(1,F9:F10)</f>
        <v>750</v>
      </c>
      <c r="G12" s="5"/>
      <c r="H12" s="3"/>
    </row>
    <row r="13" spans="2:8" x14ac:dyDescent="0.3">
      <c r="B13" s="10" t="s">
        <v>11</v>
      </c>
      <c r="C13" s="1" t="s">
        <v>18</v>
      </c>
      <c r="D13" s="21">
        <v>360</v>
      </c>
      <c r="E13" s="21">
        <v>560</v>
      </c>
      <c r="F13" s="21">
        <v>550</v>
      </c>
      <c r="G13" s="3">
        <v>0.55500000000000005</v>
      </c>
      <c r="H13" s="3">
        <v>1.018</v>
      </c>
    </row>
    <row r="14" spans="2:8" x14ac:dyDescent="0.3">
      <c r="B14" s="10" t="s">
        <v>14</v>
      </c>
      <c r="C14" s="1" t="s">
        <v>18</v>
      </c>
      <c r="D14" s="21">
        <v>990</v>
      </c>
      <c r="E14" s="21">
        <v>980</v>
      </c>
      <c r="F14" s="21">
        <v>1000</v>
      </c>
      <c r="G14" s="3">
        <v>-0.01</v>
      </c>
      <c r="H14" s="3">
        <v>0.98</v>
      </c>
    </row>
    <row r="15" spans="2:8" x14ac:dyDescent="0.3">
      <c r="B15" s="10" t="s">
        <v>14</v>
      </c>
      <c r="C15" s="1" t="s">
        <v>18</v>
      </c>
      <c r="D15" s="21">
        <v>352</v>
      </c>
      <c r="E15" s="21">
        <v>350</v>
      </c>
      <c r="F15" s="21">
        <v>550</v>
      </c>
      <c r="G15" s="3">
        <v>-6.0000000000000001E-3</v>
      </c>
      <c r="H15" s="3">
        <v>0.63600000000000001</v>
      </c>
    </row>
    <row r="16" spans="2:8" ht="17.25" thickBot="1" x14ac:dyDescent="0.35">
      <c r="B16" s="11" t="s">
        <v>12</v>
      </c>
      <c r="C16" s="12" t="s">
        <v>18</v>
      </c>
      <c r="D16" s="22">
        <v>435</v>
      </c>
      <c r="E16" s="22">
        <v>235</v>
      </c>
      <c r="F16" s="22">
        <v>550</v>
      </c>
      <c r="G16" s="13">
        <v>-0.45900000000000002</v>
      </c>
      <c r="H16" s="13">
        <v>0.42699999999999999</v>
      </c>
    </row>
    <row r="17" spans="2:8" x14ac:dyDescent="0.3">
      <c r="B17" s="28"/>
      <c r="C17" s="31" t="s">
        <v>30</v>
      </c>
      <c r="D17" s="29"/>
      <c r="E17" s="29"/>
      <c r="F17" s="29"/>
      <c r="G17" s="30"/>
      <c r="H17" s="30">
        <f>SUBTOTAL(4,H13:H16)</f>
        <v>1.018</v>
      </c>
    </row>
    <row r="18" spans="2:8" x14ac:dyDescent="0.3">
      <c r="B18" s="28"/>
      <c r="C18" s="31" t="s">
        <v>26</v>
      </c>
      <c r="D18" s="29"/>
      <c r="E18" s="29"/>
      <c r="F18" s="29">
        <f>SUBTOTAL(1,F13:F16)</f>
        <v>662.5</v>
      </c>
      <c r="G18" s="30"/>
      <c r="H18" s="30"/>
    </row>
    <row r="19" spans="2:8" x14ac:dyDescent="0.3">
      <c r="B19" s="28"/>
      <c r="C19" s="31" t="s">
        <v>31</v>
      </c>
      <c r="D19" s="29"/>
      <c r="E19" s="29"/>
      <c r="F19" s="29"/>
      <c r="G19" s="30"/>
      <c r="H19" s="30">
        <f>SUBTOTAL(4,H3:H16)</f>
        <v>1.5449999999999999</v>
      </c>
    </row>
    <row r="20" spans="2:8" x14ac:dyDescent="0.3">
      <c r="B20" s="28"/>
      <c r="C20" s="31" t="s">
        <v>27</v>
      </c>
      <c r="D20" s="29"/>
      <c r="E20" s="29"/>
      <c r="F20" s="29">
        <f>SUBTOTAL(1,F3:F16)</f>
        <v>710</v>
      </c>
      <c r="G20" s="30"/>
      <c r="H20" s="30"/>
    </row>
  </sheetData>
  <sortState ref="B3:H12">
    <sortCondition ref="C3:C12" customList="중부,남부,동부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제1작업</vt:lpstr>
      <vt:lpstr>제2작업</vt:lpstr>
      <vt:lpstr>제3작업</vt:lpstr>
      <vt:lpstr>제4작업</vt:lpstr>
      <vt:lpstr>제2작업!Criteria</vt:lpstr>
      <vt:lpstr>제2작업!Extract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2019-07-17T10:09:29Z</dcterms:created>
  <dcterms:modified xsi:type="dcterms:W3CDTF">2019-07-17T12:04:31Z</dcterms:modified>
</cp:coreProperties>
</file>