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475" windowHeight="9420" activeTab="3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판매량">제1작업!$G$5:$G$12</definedName>
  </definedNames>
  <calcPr calcId="145621"/>
  <pivotCaches>
    <pivotCache cacheId="5" r:id="rId5"/>
  </pivotCaches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5" i="1"/>
  <c r="J14" i="1"/>
  <c r="J13" i="1"/>
  <c r="E14" i="1"/>
  <c r="E13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<sst xmlns="http://schemas.openxmlformats.org/spreadsheetml/2006/main" count="133" uniqueCount="53">
  <si>
    <t>제품번호</t>
    <phoneticPr fontId="3" type="noConversion"/>
  </si>
  <si>
    <t>제품명</t>
    <phoneticPr fontId="3" type="noConversion"/>
  </si>
  <si>
    <t>분류</t>
    <phoneticPr fontId="3" type="noConversion"/>
  </si>
  <si>
    <t>관련기종</t>
  </si>
  <si>
    <t>관련기종</t>
    <phoneticPr fontId="3" type="noConversion"/>
  </si>
  <si>
    <t>가격
(단위:원)</t>
    <phoneticPr fontId="3" type="noConversion"/>
  </si>
  <si>
    <t>판매량</t>
    <phoneticPr fontId="3" type="noConversion"/>
  </si>
  <si>
    <t>재고량</t>
    <phoneticPr fontId="3" type="noConversion"/>
  </si>
  <si>
    <t>판매
순위</t>
    <phoneticPr fontId="3" type="noConversion"/>
  </si>
  <si>
    <t>배송비</t>
    <phoneticPr fontId="3" type="noConversion"/>
  </si>
  <si>
    <t>SG-02</t>
    <phoneticPr fontId="3" type="noConversion"/>
  </si>
  <si>
    <t>SO-01</t>
    <phoneticPr fontId="3" type="noConversion"/>
  </si>
  <si>
    <t>SI-03</t>
    <phoneticPr fontId="3" type="noConversion"/>
  </si>
  <si>
    <t>SG-01</t>
    <phoneticPr fontId="3" type="noConversion"/>
  </si>
  <si>
    <t>SI-02</t>
    <phoneticPr fontId="3" type="noConversion"/>
  </si>
  <si>
    <t>SI-01</t>
    <phoneticPr fontId="3" type="noConversion"/>
  </si>
  <si>
    <t>SG-03</t>
    <phoneticPr fontId="3" type="noConversion"/>
  </si>
  <si>
    <t>SO-02</t>
    <phoneticPr fontId="3" type="noConversion"/>
  </si>
  <si>
    <t>올케</t>
    <phoneticPr fontId="3" type="noConversion"/>
  </si>
  <si>
    <t>클로시스</t>
    <phoneticPr fontId="3" type="noConversion"/>
  </si>
  <si>
    <t>Double Mesh</t>
    <phoneticPr fontId="3" type="noConversion"/>
  </si>
  <si>
    <t>Grip Graphix</t>
    <phoneticPr fontId="3" type="noConversion"/>
  </si>
  <si>
    <t>Trans Suit</t>
    <phoneticPr fontId="3" type="noConversion"/>
  </si>
  <si>
    <t>Super Juice Power</t>
    <phoneticPr fontId="3" type="noConversion"/>
  </si>
  <si>
    <t>올레포빅</t>
    <phoneticPr fontId="3" type="noConversion"/>
  </si>
  <si>
    <t>마이크로USB</t>
    <phoneticPr fontId="3" type="noConversion"/>
  </si>
  <si>
    <t>기타케이스</t>
    <phoneticPr fontId="3" type="noConversion"/>
  </si>
  <si>
    <t>전신보호필름</t>
    <phoneticPr fontId="3" type="noConversion"/>
  </si>
  <si>
    <t>젤리케이스</t>
    <phoneticPr fontId="3" type="noConversion"/>
  </si>
  <si>
    <t>액정보호필름</t>
    <phoneticPr fontId="3" type="noConversion"/>
  </si>
  <si>
    <t>하드케이스</t>
    <phoneticPr fontId="3" type="noConversion"/>
  </si>
  <si>
    <t>차량용충전기</t>
    <phoneticPr fontId="3" type="noConversion"/>
  </si>
  <si>
    <t>갤럭시 S2</t>
  </si>
  <si>
    <t>갤럭시 S2</t>
    <phoneticPr fontId="3" type="noConversion"/>
  </si>
  <si>
    <t>옵티머스</t>
  </si>
  <si>
    <t>옵티머스</t>
    <phoneticPr fontId="3" type="noConversion"/>
  </si>
  <si>
    <t>iPhone 4</t>
  </si>
  <si>
    <t>iPhone 4</t>
    <phoneticPr fontId="3" type="noConversion"/>
  </si>
  <si>
    <t>분류가 케이스인 제품의 수</t>
    <phoneticPr fontId="3" type="noConversion"/>
  </si>
  <si>
    <t>관련기종이 갤럭시 S2인 판매량 합계</t>
    <phoneticPr fontId="3" type="noConversion"/>
  </si>
  <si>
    <t>재고량이 가장 많은 제품명</t>
    <phoneticPr fontId="3" type="noConversion"/>
  </si>
  <si>
    <t>가격</t>
    <phoneticPr fontId="3" type="noConversion"/>
  </si>
  <si>
    <t>*케이스</t>
    <phoneticPr fontId="3" type="noConversion"/>
  </si>
  <si>
    <t>&lt;=50000</t>
    <phoneticPr fontId="3" type="noConversion"/>
  </si>
  <si>
    <t>총합계</t>
  </si>
  <si>
    <t>개수 : 제품명</t>
  </si>
  <si>
    <t>합계 : 판매량</t>
  </si>
  <si>
    <t>&lt;20000</t>
  </si>
  <si>
    <t>20000-39999</t>
  </si>
  <si>
    <t>40000-59999</t>
  </si>
  <si>
    <t>80000-100000</t>
  </si>
  <si>
    <t>**</t>
  </si>
  <si>
    <t>가격(단위:원)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</si>
</sst>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&quot;EA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42" fontId="2" fillId="0" borderId="8" xfId="2" applyFont="1" applyBorder="1" applyAlignment="1">
      <alignment horizontal="right" vertical="center"/>
    </xf>
    <xf numFmtId="42" fontId="2" fillId="0" borderId="1" xfId="2" applyFont="1" applyBorder="1" applyAlignment="1">
      <alignment horizontal="right" vertical="center"/>
    </xf>
    <xf numFmtId="42" fontId="2" fillId="0" borderId="14" xfId="2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41" fontId="2" fillId="0" borderId="9" xfId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42" fontId="2" fillId="0" borderId="8" xfId="2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2" fontId="2" fillId="0" borderId="14" xfId="2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right" vertical="center"/>
    </xf>
    <xf numFmtId="42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14">
    <dxf>
      <font>
        <color rgb="FF0070C0"/>
      </font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sz="2000"/>
              <a:t>국내 스마트폰 액세서리 판매 현황</a:t>
            </a:r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판매량</c:v>
          </c:tx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(제1작업!$C$5,제1작업!$C$6,제1작업!$C$8,제1작업!$C$11,제1작업!$C$12)</c:f>
              <c:strCache>
                <c:ptCount val="5"/>
                <c:pt idx="0">
                  <c:v>올케</c:v>
                </c:pt>
                <c:pt idx="1">
                  <c:v>클로시스</c:v>
                </c:pt>
                <c:pt idx="2">
                  <c:v>Grip Graphix</c:v>
                </c:pt>
                <c:pt idx="3">
                  <c:v>올레포빅</c:v>
                </c:pt>
                <c:pt idx="4">
                  <c:v>마이크로USB</c:v>
                </c:pt>
              </c:strCache>
            </c:strRef>
          </c:cat>
          <c:val>
            <c:numRef>
              <c:f>(제1작업!$G$5,제1작업!$G$6,제1작업!$G$8,제1작업!$G$11,제1작업!$G$12)</c:f>
              <c:numCache>
                <c:formatCode>General</c:formatCode>
                <c:ptCount val="5"/>
                <c:pt idx="0">
                  <c:v>325</c:v>
                </c:pt>
                <c:pt idx="1">
                  <c:v>251</c:v>
                </c:pt>
                <c:pt idx="2">
                  <c:v>324</c:v>
                </c:pt>
                <c:pt idx="3">
                  <c:v>610</c:v>
                </c:pt>
                <c:pt idx="4">
                  <c:v>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911424"/>
        <c:axId val="222876160"/>
      </c:barChart>
      <c:lineChart>
        <c:grouping val="standard"/>
        <c:varyColors val="0"/>
        <c:ser>
          <c:idx val="1"/>
          <c:order val="1"/>
          <c:tx>
            <c:v>가격(단위:원)</c:v>
          </c:tx>
          <c:cat>
            <c:strRef>
              <c:f>(제1작업!$C$5,제1작업!$C$6,제1작업!$C$8,제1작업!$C$11,제1작업!$C$12)</c:f>
              <c:strCache>
                <c:ptCount val="5"/>
                <c:pt idx="0">
                  <c:v>올케</c:v>
                </c:pt>
                <c:pt idx="1">
                  <c:v>클로시스</c:v>
                </c:pt>
                <c:pt idx="2">
                  <c:v>Grip Graphix</c:v>
                </c:pt>
                <c:pt idx="3">
                  <c:v>올레포빅</c:v>
                </c:pt>
                <c:pt idx="4">
                  <c:v>마이크로USB</c:v>
                </c:pt>
              </c:strCache>
            </c:strRef>
          </c:cat>
          <c:val>
            <c:numRef>
              <c:f>(제1작업!$F$5,제1작업!$F$6,제1작업!$F$8,제1작업!$F$11,제1작업!$F$12)</c:f>
              <c:numCache>
                <c:formatCode>_("₩"* #,##0_);_("₩"* \(#,##0\);_("₩"* "-"_);_(@_)</c:formatCode>
                <c:ptCount val="5"/>
                <c:pt idx="0">
                  <c:v>18000</c:v>
                </c:pt>
                <c:pt idx="1">
                  <c:v>27800</c:v>
                </c:pt>
                <c:pt idx="2">
                  <c:v>19800</c:v>
                </c:pt>
                <c:pt idx="3">
                  <c:v>18800</c:v>
                </c:pt>
                <c:pt idx="4">
                  <c:v>15000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13472"/>
        <c:axId val="222874432"/>
      </c:lineChart>
      <c:catAx>
        <c:axId val="247911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222876160"/>
        <c:crosses val="autoZero"/>
        <c:auto val="1"/>
        <c:lblAlgn val="ctr"/>
        <c:lblOffset val="100"/>
        <c:noMultiLvlLbl val="0"/>
      </c:catAx>
      <c:valAx>
        <c:axId val="2228761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247911424"/>
        <c:crosses val="autoZero"/>
        <c:crossBetween val="between"/>
      </c:valAx>
      <c:valAx>
        <c:axId val="2228744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(</a:t>
                </a:r>
                <a:r>
                  <a:rPr lang="ko-KR" b="0"/>
                  <a:t>단위</a:t>
                </a:r>
                <a:r>
                  <a:rPr lang="en-US" b="0"/>
                  <a:t>:</a:t>
                </a:r>
                <a:r>
                  <a:rPr lang="ko-KR" b="0"/>
                  <a:t>원</a:t>
                </a:r>
                <a:r>
                  <a:rPr lang="en-US" b="0"/>
                  <a:t>)</a:t>
                </a:r>
                <a:endParaRPr lang="ko-KR" b="0"/>
              </a:p>
            </c:rich>
          </c:tx>
          <c:layout>
            <c:manualLayout>
              <c:xMode val="edge"/>
              <c:yMode val="edge"/>
              <c:x val="0.71954514955847337"/>
              <c:y val="4.0985709717349404E-2"/>
            </c:manualLayout>
          </c:layout>
          <c:overlay val="0"/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crossAx val="247913472"/>
        <c:crosses val="max"/>
        <c:crossBetween val="between"/>
      </c:valAx>
      <c:catAx>
        <c:axId val="24791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28744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104775</xdr:rowOff>
    </xdr:from>
    <xdr:to>
      <xdr:col>6</xdr:col>
      <xdr:colOff>428625</xdr:colOff>
      <xdr:row>2</xdr:row>
      <xdr:rowOff>161925</xdr:rowOff>
    </xdr:to>
    <xdr:sp macro="" textlink="">
      <xdr:nvSpPr>
        <xdr:cNvPr id="3" name="모서리가 둥근 직사각형 2"/>
        <xdr:cNvSpPr/>
      </xdr:nvSpPr>
      <xdr:spPr>
        <a:xfrm>
          <a:off x="285750" y="104775"/>
          <a:ext cx="6448425" cy="590550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스마트폰 액세서리  판매 현황</a:t>
          </a:r>
        </a:p>
      </xdr:txBody>
    </xdr:sp>
    <xdr:clientData/>
  </xdr:twoCellAnchor>
  <xdr:twoCellAnchor editAs="oneCell">
    <xdr:from>
      <xdr:col>6</xdr:col>
      <xdr:colOff>657225</xdr:colOff>
      <xdr:row>0</xdr:row>
      <xdr:rowOff>104775</xdr:rowOff>
    </xdr:from>
    <xdr:to>
      <xdr:col>9</xdr:col>
      <xdr:colOff>752475</xdr:colOff>
      <xdr:row>2</xdr:row>
      <xdr:rowOff>190500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4775"/>
          <a:ext cx="27336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421" cy="6075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0.31897</cdr:x>
      <cdr:y>0.13366</cdr:y>
    </cdr:from>
    <cdr:to>
      <cdr:x>0.44828</cdr:x>
      <cdr:y>0.24917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2967789" y="812132"/>
          <a:ext cx="1203158" cy="701842"/>
        </a:xfrm>
        <a:prstGeom xmlns:a="http://schemas.openxmlformats.org/drawingml/2006/main" prst="wedgeRoundRectCallout">
          <a:avLst>
            <a:gd name="adj1" fmla="val 69167"/>
            <a:gd name="adj2" fmla="val -6071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가장 인기 많은</a:t>
          </a:r>
          <a:endParaRPr lang="en-US" altLang="ko-KR">
            <a:solidFill>
              <a:schemeClr val="tx1"/>
            </a:solidFill>
          </a:endParaRPr>
        </a:p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액세서리</a:t>
          </a:r>
          <a:endParaRPr lang="ko-KR">
            <a:solidFill>
              <a:schemeClr val="tx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사용자" refreshedDate="43440.805463657409" createdVersion="4" refreshedVersion="4" minRefreshableVersion="3" recordCount="8">
  <cacheSource type="worksheet">
    <worksheetSource ref="B4:H12" sheet="제1작업"/>
  </cacheSource>
  <cacheFields count="7">
    <cacheField name="제품번호" numFmtId="0">
      <sharedItems/>
    </cacheField>
    <cacheField name="제품명" numFmtId="0">
      <sharedItems count="8">
        <s v="올케"/>
        <s v="클로시스"/>
        <s v="Double Mesh"/>
        <s v="Grip Graphix"/>
        <s v="Trans Suit"/>
        <s v="Super Juice Power"/>
        <s v="올레포빅"/>
        <s v="마이크로USB"/>
      </sharedItems>
    </cacheField>
    <cacheField name="분류" numFmtId="0">
      <sharedItems/>
    </cacheField>
    <cacheField name="관련기종" numFmtId="0">
      <sharedItems count="3">
        <s v="갤럭시 S2"/>
        <s v="옵티머스"/>
        <s v="iPhone 4"/>
      </sharedItems>
    </cacheField>
    <cacheField name="가격_x000a_(단위:원)" numFmtId="42">
      <sharedItems containsSemiMixedTypes="0" containsString="0" containsNumber="1" containsInteger="1" minValue="15000" maxValue="99000" count="8">
        <n v="18000"/>
        <n v="27800"/>
        <n v="59000"/>
        <n v="19800"/>
        <n v="39800"/>
        <n v="99000"/>
        <n v="18800"/>
        <n v="15000"/>
      </sharedItems>
      <fieldGroup base="4">
        <rangePr autoStart="0" autoEnd="0" startNum="20000" endNum="100000" groupInterval="20000"/>
        <groupItems count="6">
          <s v="&lt;20000"/>
          <s v="20000-39999"/>
          <s v="40000-59999"/>
          <s v="60000-79999"/>
          <s v="80000-100000"/>
          <s v="&gt;100000"/>
        </groupItems>
      </fieldGroup>
    </cacheField>
    <cacheField name="판매량" numFmtId="176">
      <sharedItems containsSemiMixedTypes="0" containsString="0" containsNumber="1" containsInteger="1" minValue="251" maxValue="858"/>
    </cacheField>
    <cacheField name="재고량" numFmtId="0">
      <sharedItems containsSemiMixedTypes="0" containsString="0" containsNumber="1" containsInteger="1" minValue="142" maxValue="7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SG-02"/>
    <x v="0"/>
    <s v="기타케이스"/>
    <x v="0"/>
    <x v="0"/>
    <n v="325"/>
    <n v="675"/>
  </r>
  <r>
    <s v="SO-01"/>
    <x v="1"/>
    <s v="전신보호필름"/>
    <x v="1"/>
    <x v="1"/>
    <n v="251"/>
    <n v="749"/>
  </r>
  <r>
    <s v="SI-03"/>
    <x v="2"/>
    <s v="기타케이스"/>
    <x v="2"/>
    <x v="2"/>
    <n v="458"/>
    <n v="542"/>
  </r>
  <r>
    <s v="SG-01"/>
    <x v="3"/>
    <s v="젤리케이스"/>
    <x v="0"/>
    <x v="3"/>
    <n v="324"/>
    <n v="676"/>
  </r>
  <r>
    <s v="SI-02"/>
    <x v="4"/>
    <s v="액정보호필름"/>
    <x v="2"/>
    <x v="4"/>
    <n v="858"/>
    <n v="142"/>
  </r>
  <r>
    <s v="SI-01"/>
    <x v="5"/>
    <s v="하드케이스"/>
    <x v="2"/>
    <x v="5"/>
    <n v="760"/>
    <n v="240"/>
  </r>
  <r>
    <s v="SG-03"/>
    <x v="6"/>
    <s v="액정보호필름"/>
    <x v="0"/>
    <x v="6"/>
    <n v="610"/>
    <n v="390"/>
  </r>
  <r>
    <s v="SO-02"/>
    <x v="7"/>
    <s v="차량용충전기"/>
    <x v="1"/>
    <x v="7"/>
    <n v="567"/>
    <n v="4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" applyNumberFormats="0" applyBorderFormats="0" applyFontFormats="0" applyPatternFormats="0" applyAlignmentFormats="0" applyWidthHeightFormats="1" dataCaption="값" missingCaption="**" updatedVersion="4" minRefreshableVersion="3" useAutoFormatting="1" colGrandTotals="0" itemPrintTitles="1" mergeItem="1" createdVersion="4" indent="0" outline="1" outlineData="1" multipleFieldFilters="0" rowHeaderCaption="가격(단위:원)" colHeaderCaption="관련기종">
  <location ref="B2:H9" firstHeaderRow="1" firstDataRow="3" firstDataCol="1"/>
  <pivotFields count="7">
    <pivotField showAll="0"/>
    <pivotField dataField="1" showAll="0">
      <items count="9">
        <item x="2"/>
        <item x="3"/>
        <item x="5"/>
        <item x="4"/>
        <item x="7"/>
        <item x="6"/>
        <item x="0"/>
        <item x="1"/>
        <item t="default"/>
      </items>
    </pivotField>
    <pivotField showAll="0"/>
    <pivotField axis="axisCol" showAll="0">
      <items count="4">
        <item x="2"/>
        <item x="1"/>
        <item x="0"/>
        <item t="default"/>
      </items>
    </pivotField>
    <pivotField axis="axisRow" numFmtId="42" showAll="0">
      <items count="7">
        <item x="0"/>
        <item x="1"/>
        <item x="2"/>
        <item x="3"/>
        <item x="4"/>
        <item x="5"/>
        <item t="default"/>
      </items>
    </pivotField>
    <pivotField dataField="1" numFmtId="176" showAll="0"/>
    <pivotField showAll="0"/>
  </pivotFields>
  <rowFields count="1">
    <field x="4"/>
  </rowFields>
  <rowItems count="5">
    <i>
      <x/>
    </i>
    <i>
      <x v="1"/>
    </i>
    <i>
      <x v="2"/>
    </i>
    <i>
      <x v="4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합계 : 판매량" fld="5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7:H19" totalsRowShown="0" headerRowDxfId="2" headerRowBorderDxfId="10" tableBorderDxfId="11">
  <autoFilter ref="B17:H19"/>
  <tableColumns count="7">
    <tableColumn id="1" name="제품번호" dataDxfId="9"/>
    <tableColumn id="2" name="제품명" dataDxfId="8"/>
    <tableColumn id="3" name="분류" dataDxfId="7"/>
    <tableColumn id="4" name="관련기종" dataDxfId="6"/>
    <tableColumn id="5" name="가격_x000a_(단위:원)" dataDxfId="5" dataCellStyle="통화 [0]"/>
    <tableColumn id="6" name="판매량" dataDxfId="4"/>
    <tableColumn id="7" name="재고량" data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J14" sqref="J14"/>
    </sheetView>
  </sheetViews>
  <sheetFormatPr defaultRowHeight="13.5" x14ac:dyDescent="0.3"/>
  <cols>
    <col min="1" max="1" width="1.625" style="1" customWidth="1"/>
    <col min="2" max="2" width="11.5" style="1" customWidth="1"/>
    <col min="3" max="3" width="25" style="1" customWidth="1"/>
    <col min="4" max="4" width="15.875" style="1" customWidth="1"/>
    <col min="5" max="5" width="14.25" style="1" customWidth="1"/>
    <col min="6" max="6" width="14.5" style="1" customWidth="1"/>
    <col min="7" max="7" width="13.125" style="1" customWidth="1"/>
    <col min="8" max="9" width="10.75" style="1" customWidth="1"/>
    <col min="10" max="10" width="11.375" style="1" customWidth="1"/>
    <col min="11" max="16384" width="9" style="1"/>
  </cols>
  <sheetData>
    <row r="1" spans="2:10" ht="21" customHeight="1" x14ac:dyDescent="0.3"/>
    <row r="2" spans="2:10" ht="21" customHeight="1" x14ac:dyDescent="0.3"/>
    <row r="3" spans="2:10" ht="21" customHeight="1" thickBot="1" x14ac:dyDescent="0.35"/>
    <row r="4" spans="2:10" ht="36" customHeight="1" thickBot="1" x14ac:dyDescent="0.35">
      <c r="B4" s="16" t="s">
        <v>0</v>
      </c>
      <c r="C4" s="17" t="s">
        <v>1</v>
      </c>
      <c r="D4" s="17" t="s">
        <v>2</v>
      </c>
      <c r="E4" s="17" t="s">
        <v>4</v>
      </c>
      <c r="F4" s="18" t="s">
        <v>5</v>
      </c>
      <c r="G4" s="17" t="s">
        <v>6</v>
      </c>
      <c r="H4" s="17" t="s">
        <v>7</v>
      </c>
      <c r="I4" s="18" t="s">
        <v>8</v>
      </c>
      <c r="J4" s="19" t="s">
        <v>9</v>
      </c>
    </row>
    <row r="5" spans="2:10" ht="20.25" customHeight="1" x14ac:dyDescent="0.3">
      <c r="B5" s="6" t="s">
        <v>10</v>
      </c>
      <c r="C5" s="7" t="s">
        <v>18</v>
      </c>
      <c r="D5" s="7" t="s">
        <v>26</v>
      </c>
      <c r="E5" s="7" t="s">
        <v>33</v>
      </c>
      <c r="F5" s="13">
        <v>18000</v>
      </c>
      <c r="G5" s="58">
        <v>325</v>
      </c>
      <c r="H5" s="31">
        <v>675</v>
      </c>
      <c r="I5" s="10">
        <f>RANK(G5,판매량)</f>
        <v>6</v>
      </c>
      <c r="J5" s="34">
        <f>IF(RIGHT(B5,1)="1",2500,IF(RIGHT(B5,1)="2",1500,"무료"))</f>
        <v>1500</v>
      </c>
    </row>
    <row r="6" spans="2:10" ht="20.25" customHeight="1" x14ac:dyDescent="0.3">
      <c r="B6" s="5" t="s">
        <v>11</v>
      </c>
      <c r="C6" s="2" t="s">
        <v>19</v>
      </c>
      <c r="D6" s="2" t="s">
        <v>27</v>
      </c>
      <c r="E6" s="2" t="s">
        <v>35</v>
      </c>
      <c r="F6" s="14">
        <v>27800</v>
      </c>
      <c r="G6" s="59">
        <v>251</v>
      </c>
      <c r="H6" s="32">
        <v>749</v>
      </c>
      <c r="I6" s="10">
        <f>RANK(G6,판매량)</f>
        <v>8</v>
      </c>
      <c r="J6" s="34">
        <f t="shared" ref="J6:J12" si="0">IF(RIGHT(B6,1)="1",2500,IF(RIGHT(B6,1)="2",1500,"무료"))</f>
        <v>2500</v>
      </c>
    </row>
    <row r="7" spans="2:10" ht="20.25" customHeight="1" x14ac:dyDescent="0.3">
      <c r="B7" s="5" t="s">
        <v>12</v>
      </c>
      <c r="C7" s="2" t="s">
        <v>20</v>
      </c>
      <c r="D7" s="2" t="s">
        <v>26</v>
      </c>
      <c r="E7" s="2" t="s">
        <v>37</v>
      </c>
      <c r="F7" s="14">
        <v>59000</v>
      </c>
      <c r="G7" s="59">
        <v>458</v>
      </c>
      <c r="H7" s="32">
        <v>542</v>
      </c>
      <c r="I7" s="10">
        <f>RANK(G7,판매량)</f>
        <v>5</v>
      </c>
      <c r="J7" s="34" t="str">
        <f t="shared" si="0"/>
        <v>무료</v>
      </c>
    </row>
    <row r="8" spans="2:10" ht="20.25" customHeight="1" x14ac:dyDescent="0.3">
      <c r="B8" s="5" t="s">
        <v>13</v>
      </c>
      <c r="C8" s="2" t="s">
        <v>21</v>
      </c>
      <c r="D8" s="2" t="s">
        <v>28</v>
      </c>
      <c r="E8" s="2" t="s">
        <v>33</v>
      </c>
      <c r="F8" s="14">
        <v>19800</v>
      </c>
      <c r="G8" s="59">
        <v>324</v>
      </c>
      <c r="H8" s="32">
        <v>676</v>
      </c>
      <c r="I8" s="10">
        <f>RANK(G8,판매량)</f>
        <v>7</v>
      </c>
      <c r="J8" s="34">
        <f t="shared" si="0"/>
        <v>2500</v>
      </c>
    </row>
    <row r="9" spans="2:10" ht="20.25" customHeight="1" x14ac:dyDescent="0.3">
      <c r="B9" s="5" t="s">
        <v>14</v>
      </c>
      <c r="C9" s="2" t="s">
        <v>22</v>
      </c>
      <c r="D9" s="2" t="s">
        <v>29</v>
      </c>
      <c r="E9" s="2" t="s">
        <v>37</v>
      </c>
      <c r="F9" s="14">
        <v>39800</v>
      </c>
      <c r="G9" s="59">
        <v>858</v>
      </c>
      <c r="H9" s="32">
        <v>142</v>
      </c>
      <c r="I9" s="10">
        <f>RANK(G9,판매량)</f>
        <v>1</v>
      </c>
      <c r="J9" s="34">
        <f t="shared" si="0"/>
        <v>1500</v>
      </c>
    </row>
    <row r="10" spans="2:10" ht="20.25" customHeight="1" x14ac:dyDescent="0.3">
      <c r="B10" s="5" t="s">
        <v>15</v>
      </c>
      <c r="C10" s="2" t="s">
        <v>23</v>
      </c>
      <c r="D10" s="2" t="s">
        <v>30</v>
      </c>
      <c r="E10" s="2" t="s">
        <v>37</v>
      </c>
      <c r="F10" s="14">
        <v>99000</v>
      </c>
      <c r="G10" s="59">
        <v>760</v>
      </c>
      <c r="H10" s="32">
        <v>240</v>
      </c>
      <c r="I10" s="10">
        <f>RANK(G10,판매량)</f>
        <v>2</v>
      </c>
      <c r="J10" s="34">
        <f t="shared" si="0"/>
        <v>2500</v>
      </c>
    </row>
    <row r="11" spans="2:10" ht="20.25" customHeight="1" x14ac:dyDescent="0.3">
      <c r="B11" s="5" t="s">
        <v>16</v>
      </c>
      <c r="C11" s="2" t="s">
        <v>24</v>
      </c>
      <c r="D11" s="2" t="s">
        <v>29</v>
      </c>
      <c r="E11" s="2" t="s">
        <v>33</v>
      </c>
      <c r="F11" s="14">
        <v>18800</v>
      </c>
      <c r="G11" s="59">
        <v>610</v>
      </c>
      <c r="H11" s="32">
        <v>390</v>
      </c>
      <c r="I11" s="10">
        <f>RANK(G11,판매량)</f>
        <v>3</v>
      </c>
      <c r="J11" s="34" t="str">
        <f t="shared" si="0"/>
        <v>무료</v>
      </c>
    </row>
    <row r="12" spans="2:10" ht="20.25" customHeight="1" thickBot="1" x14ac:dyDescent="0.35">
      <c r="B12" s="8" t="s">
        <v>17</v>
      </c>
      <c r="C12" s="9" t="s">
        <v>25</v>
      </c>
      <c r="D12" s="9" t="s">
        <v>31</v>
      </c>
      <c r="E12" s="9" t="s">
        <v>35</v>
      </c>
      <c r="F12" s="15">
        <v>15000</v>
      </c>
      <c r="G12" s="60">
        <v>567</v>
      </c>
      <c r="H12" s="33">
        <v>433</v>
      </c>
      <c r="I12" s="10">
        <f>RANK(G12,판매량)</f>
        <v>4</v>
      </c>
      <c r="J12" s="34">
        <f t="shared" si="0"/>
        <v>1500</v>
      </c>
    </row>
    <row r="13" spans="2:10" ht="20.25" customHeight="1" x14ac:dyDescent="0.3">
      <c r="B13" s="21" t="s">
        <v>38</v>
      </c>
      <c r="C13" s="23"/>
      <c r="D13" s="22"/>
      <c r="E13" s="3" t="str">
        <f>COUNTIF(D5:D12,"*케이스")&amp;"개"</f>
        <v>4개</v>
      </c>
      <c r="F13" s="28"/>
      <c r="G13" s="30" t="s">
        <v>40</v>
      </c>
      <c r="H13" s="23"/>
      <c r="I13" s="22"/>
      <c r="J13" s="4" t="str">
        <f>INDEX(B5:J12,MATCH(MAX(H5:H12),H5:H12,0),2)</f>
        <v>클로시스</v>
      </c>
    </row>
    <row r="14" spans="2:10" ht="20.25" customHeight="1" thickBot="1" x14ac:dyDescent="0.35">
      <c r="B14" s="24" t="s">
        <v>39</v>
      </c>
      <c r="C14" s="26"/>
      <c r="D14" s="25"/>
      <c r="E14" s="35">
        <f>DSUM(B4:J12,G4,E4:E5)</f>
        <v>1259</v>
      </c>
      <c r="F14" s="29"/>
      <c r="G14" s="20" t="s">
        <v>1</v>
      </c>
      <c r="H14" s="27" t="s">
        <v>18</v>
      </c>
      <c r="I14" s="20" t="s">
        <v>41</v>
      </c>
      <c r="J14" s="36">
        <f>VLOOKUP(H14,C5:F12,4,FALSE)</f>
        <v>18000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13" priority="1">
      <formula>$F5&gt;=50000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opLeftCell="A7" workbookViewId="0">
      <selection activeCell="I12" sqref="I12"/>
    </sheetView>
  </sheetViews>
  <sheetFormatPr defaultRowHeight="13.5" x14ac:dyDescent="0.3"/>
  <cols>
    <col min="1" max="1" width="1.625" style="1" customWidth="1"/>
    <col min="2" max="2" width="11.5" style="1" customWidth="1"/>
    <col min="3" max="3" width="25" style="1" customWidth="1"/>
    <col min="4" max="4" width="15.875" style="1" customWidth="1"/>
    <col min="5" max="5" width="14.25" style="1" customWidth="1"/>
    <col min="6" max="6" width="14.5" style="1" customWidth="1"/>
    <col min="7" max="7" width="13.125" style="1" customWidth="1"/>
    <col min="8" max="8" width="10.75" style="1" customWidth="1"/>
    <col min="9" max="16384" width="9" style="1"/>
  </cols>
  <sheetData>
    <row r="1" spans="2:8" ht="14.25" thickBot="1" x14ac:dyDescent="0.35"/>
    <row r="2" spans="2:8" ht="27.75" thickBot="1" x14ac:dyDescent="0.35">
      <c r="B2" s="16" t="s">
        <v>0</v>
      </c>
      <c r="C2" s="17" t="s">
        <v>1</v>
      </c>
      <c r="D2" s="17" t="s">
        <v>2</v>
      </c>
      <c r="E2" s="17" t="s">
        <v>4</v>
      </c>
      <c r="F2" s="18" t="s">
        <v>5</v>
      </c>
      <c r="G2" s="17" t="s">
        <v>6</v>
      </c>
      <c r="H2" s="17" t="s">
        <v>7</v>
      </c>
    </row>
    <row r="3" spans="2:8" x14ac:dyDescent="0.3">
      <c r="B3" s="6" t="s">
        <v>10</v>
      </c>
      <c r="C3" s="7" t="s">
        <v>18</v>
      </c>
      <c r="D3" s="7" t="s">
        <v>26</v>
      </c>
      <c r="E3" s="7" t="s">
        <v>33</v>
      </c>
      <c r="F3" s="13">
        <v>18000</v>
      </c>
      <c r="G3" s="31">
        <v>325</v>
      </c>
      <c r="H3" s="10">
        <v>675</v>
      </c>
    </row>
    <row r="4" spans="2:8" x14ac:dyDescent="0.3">
      <c r="B4" s="5" t="s">
        <v>11</v>
      </c>
      <c r="C4" s="2" t="s">
        <v>19</v>
      </c>
      <c r="D4" s="2" t="s">
        <v>27</v>
      </c>
      <c r="E4" s="2" t="s">
        <v>35</v>
      </c>
      <c r="F4" s="14">
        <v>27800</v>
      </c>
      <c r="G4" s="32">
        <v>251</v>
      </c>
      <c r="H4" s="11">
        <v>749</v>
      </c>
    </row>
    <row r="5" spans="2:8" x14ac:dyDescent="0.3">
      <c r="B5" s="5" t="s">
        <v>12</v>
      </c>
      <c r="C5" s="2" t="s">
        <v>20</v>
      </c>
      <c r="D5" s="2" t="s">
        <v>26</v>
      </c>
      <c r="E5" s="2" t="s">
        <v>37</v>
      </c>
      <c r="F5" s="14">
        <v>59000</v>
      </c>
      <c r="G5" s="32">
        <v>458</v>
      </c>
      <c r="H5" s="11">
        <v>542</v>
      </c>
    </row>
    <row r="6" spans="2:8" x14ac:dyDescent="0.3">
      <c r="B6" s="5" t="s">
        <v>13</v>
      </c>
      <c r="C6" s="2" t="s">
        <v>21</v>
      </c>
      <c r="D6" s="2" t="s">
        <v>28</v>
      </c>
      <c r="E6" s="2" t="s">
        <v>33</v>
      </c>
      <c r="F6" s="14">
        <v>19800</v>
      </c>
      <c r="G6" s="32">
        <v>324</v>
      </c>
      <c r="H6" s="11">
        <v>676</v>
      </c>
    </row>
    <row r="7" spans="2:8" x14ac:dyDescent="0.3">
      <c r="B7" s="5" t="s">
        <v>14</v>
      </c>
      <c r="C7" s="2" t="s">
        <v>22</v>
      </c>
      <c r="D7" s="2" t="s">
        <v>29</v>
      </c>
      <c r="E7" s="2" t="s">
        <v>37</v>
      </c>
      <c r="F7" s="14">
        <v>39800</v>
      </c>
      <c r="G7" s="32">
        <v>858</v>
      </c>
      <c r="H7" s="11">
        <v>142</v>
      </c>
    </row>
    <row r="8" spans="2:8" x14ac:dyDescent="0.3">
      <c r="B8" s="5" t="s">
        <v>15</v>
      </c>
      <c r="C8" s="2" t="s">
        <v>23</v>
      </c>
      <c r="D8" s="2" t="s">
        <v>30</v>
      </c>
      <c r="E8" s="2" t="s">
        <v>37</v>
      </c>
      <c r="F8" s="14">
        <v>99000</v>
      </c>
      <c r="G8" s="32">
        <v>760</v>
      </c>
      <c r="H8" s="11">
        <v>240</v>
      </c>
    </row>
    <row r="9" spans="2:8" x14ac:dyDescent="0.3">
      <c r="B9" s="5" t="s">
        <v>16</v>
      </c>
      <c r="C9" s="2" t="s">
        <v>24</v>
      </c>
      <c r="D9" s="2" t="s">
        <v>29</v>
      </c>
      <c r="E9" s="2" t="s">
        <v>33</v>
      </c>
      <c r="F9" s="14">
        <v>18800</v>
      </c>
      <c r="G9" s="32">
        <v>610</v>
      </c>
      <c r="H9" s="11">
        <v>390</v>
      </c>
    </row>
    <row r="10" spans="2:8" x14ac:dyDescent="0.3">
      <c r="B10" s="8" t="s">
        <v>17</v>
      </c>
      <c r="C10" s="9" t="s">
        <v>25</v>
      </c>
      <c r="D10" s="9" t="s">
        <v>31</v>
      </c>
      <c r="E10" s="9" t="s">
        <v>35</v>
      </c>
      <c r="F10" s="15">
        <v>15000</v>
      </c>
      <c r="G10" s="33">
        <v>567</v>
      </c>
      <c r="H10" s="12">
        <v>433</v>
      </c>
    </row>
    <row r="12" spans="2:8" ht="14.25" thickBot="1" x14ac:dyDescent="0.35"/>
    <row r="13" spans="2:8" ht="27.75" thickBot="1" x14ac:dyDescent="0.35">
      <c r="B13" s="17" t="s">
        <v>2</v>
      </c>
      <c r="C13" s="18" t="s">
        <v>5</v>
      </c>
    </row>
    <row r="14" spans="2:8" x14ac:dyDescent="0.3">
      <c r="B14" s="1" t="s">
        <v>42</v>
      </c>
      <c r="C14" s="1" t="s">
        <v>43</v>
      </c>
    </row>
    <row r="17" spans="2:8" ht="27.75" thickBot="1" x14ac:dyDescent="0.35">
      <c r="B17" s="42" t="s">
        <v>0</v>
      </c>
      <c r="C17" s="43" t="s">
        <v>1</v>
      </c>
      <c r="D17" s="43" t="s">
        <v>2</v>
      </c>
      <c r="E17" s="43" t="s">
        <v>4</v>
      </c>
      <c r="F17" s="44" t="s">
        <v>5</v>
      </c>
      <c r="G17" s="43" t="s">
        <v>6</v>
      </c>
      <c r="H17" s="45" t="s">
        <v>7</v>
      </c>
    </row>
    <row r="18" spans="2:8" x14ac:dyDescent="0.3">
      <c r="B18" s="40" t="s">
        <v>10</v>
      </c>
      <c r="C18" s="37" t="s">
        <v>18</v>
      </c>
      <c r="D18" s="37" t="s">
        <v>26</v>
      </c>
      <c r="E18" s="37" t="s">
        <v>33</v>
      </c>
      <c r="F18" s="38">
        <v>18000</v>
      </c>
      <c r="G18" s="39">
        <v>325</v>
      </c>
      <c r="H18" s="41">
        <v>675</v>
      </c>
    </row>
    <row r="19" spans="2:8" x14ac:dyDescent="0.3">
      <c r="B19" s="46" t="s">
        <v>13</v>
      </c>
      <c r="C19" s="47" t="s">
        <v>21</v>
      </c>
      <c r="D19" s="47" t="s">
        <v>28</v>
      </c>
      <c r="E19" s="47" t="s">
        <v>33</v>
      </c>
      <c r="F19" s="48">
        <v>19800</v>
      </c>
      <c r="G19" s="49">
        <v>324</v>
      </c>
      <c r="H19" s="50">
        <v>676</v>
      </c>
    </row>
  </sheetData>
  <phoneticPr fontId="3" type="noConversion"/>
  <conditionalFormatting sqref="B3:H10">
    <cfRule type="expression" dxfId="12" priority="1">
      <formula>$F3&gt;=50000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>
      <selection activeCell="I9" sqref="I9"/>
    </sheetView>
  </sheetViews>
  <sheetFormatPr defaultRowHeight="13.5" x14ac:dyDescent="0.3"/>
  <cols>
    <col min="1" max="1" width="1.625" style="1" customWidth="1"/>
    <col min="2" max="2" width="15.25" style="1" customWidth="1"/>
    <col min="3" max="3" width="13.875" style="1" customWidth="1"/>
    <col min="4" max="6" width="13.125" style="1" customWidth="1"/>
    <col min="7" max="8" width="13.125" style="1" bestFit="1" customWidth="1"/>
    <col min="9" max="9" width="18" style="1" customWidth="1"/>
    <col min="10" max="10" width="18" style="1" bestFit="1" customWidth="1"/>
    <col min="11" max="11" width="7.375" style="1" customWidth="1"/>
    <col min="12" max="16384" width="9" style="1"/>
  </cols>
  <sheetData>
    <row r="2" spans="2:11" ht="16.5" x14ac:dyDescent="0.3">
      <c r="B2" s="52"/>
      <c r="C2" s="53" t="s">
        <v>3</v>
      </c>
      <c r="D2" s="52"/>
      <c r="E2" s="52"/>
      <c r="F2" s="52"/>
      <c r="G2" s="52"/>
      <c r="H2" s="52"/>
      <c r="I2"/>
      <c r="J2"/>
      <c r="K2"/>
    </row>
    <row r="3" spans="2:11" ht="16.5" x14ac:dyDescent="0.3">
      <c r="B3" s="52"/>
      <c r="C3" s="55" t="s">
        <v>36</v>
      </c>
      <c r="D3" s="54"/>
      <c r="E3" s="55" t="s">
        <v>34</v>
      </c>
      <c r="F3" s="54"/>
      <c r="G3" s="55" t="s">
        <v>32</v>
      </c>
      <c r="H3" s="54"/>
      <c r="I3"/>
      <c r="J3"/>
      <c r="K3"/>
    </row>
    <row r="4" spans="2:11" ht="16.5" x14ac:dyDescent="0.3">
      <c r="B4" s="53" t="s">
        <v>52</v>
      </c>
      <c r="C4" s="56" t="s">
        <v>45</v>
      </c>
      <c r="D4" s="56" t="s">
        <v>46</v>
      </c>
      <c r="E4" s="56" t="s">
        <v>45</v>
      </c>
      <c r="F4" s="56" t="s">
        <v>46</v>
      </c>
      <c r="G4" s="56" t="s">
        <v>45</v>
      </c>
      <c r="H4" s="56" t="s">
        <v>46</v>
      </c>
      <c r="I4"/>
      <c r="J4"/>
      <c r="K4"/>
    </row>
    <row r="5" spans="2:11" ht="16.5" x14ac:dyDescent="0.3">
      <c r="B5" s="51" t="s">
        <v>47</v>
      </c>
      <c r="C5" s="57" t="s">
        <v>51</v>
      </c>
      <c r="D5" s="57" t="s">
        <v>51</v>
      </c>
      <c r="E5" s="57">
        <v>1</v>
      </c>
      <c r="F5" s="57">
        <v>567</v>
      </c>
      <c r="G5" s="57">
        <v>3</v>
      </c>
      <c r="H5" s="57">
        <v>1259</v>
      </c>
      <c r="I5"/>
      <c r="J5"/>
      <c r="K5"/>
    </row>
    <row r="6" spans="2:11" ht="16.5" x14ac:dyDescent="0.3">
      <c r="B6" s="51" t="s">
        <v>48</v>
      </c>
      <c r="C6" s="57">
        <v>1</v>
      </c>
      <c r="D6" s="57">
        <v>858</v>
      </c>
      <c r="E6" s="57">
        <v>1</v>
      </c>
      <c r="F6" s="57">
        <v>251</v>
      </c>
      <c r="G6" s="57" t="s">
        <v>51</v>
      </c>
      <c r="H6" s="57" t="s">
        <v>51</v>
      </c>
      <c r="I6"/>
      <c r="J6"/>
      <c r="K6"/>
    </row>
    <row r="7" spans="2:11" ht="16.5" x14ac:dyDescent="0.3">
      <c r="B7" s="51" t="s">
        <v>49</v>
      </c>
      <c r="C7" s="57">
        <v>1</v>
      </c>
      <c r="D7" s="57">
        <v>458</v>
      </c>
      <c r="E7" s="57" t="s">
        <v>51</v>
      </c>
      <c r="F7" s="57" t="s">
        <v>51</v>
      </c>
      <c r="G7" s="57" t="s">
        <v>51</v>
      </c>
      <c r="H7" s="57" t="s">
        <v>51</v>
      </c>
      <c r="I7"/>
      <c r="J7"/>
      <c r="K7"/>
    </row>
    <row r="8" spans="2:11" ht="16.5" x14ac:dyDescent="0.3">
      <c r="B8" s="51" t="s">
        <v>50</v>
      </c>
      <c r="C8" s="57">
        <v>1</v>
      </c>
      <c r="D8" s="57">
        <v>760</v>
      </c>
      <c r="E8" s="57" t="s">
        <v>51</v>
      </c>
      <c r="F8" s="57" t="s">
        <v>51</v>
      </c>
      <c r="G8" s="57" t="s">
        <v>51</v>
      </c>
      <c r="H8" s="57" t="s">
        <v>51</v>
      </c>
      <c r="I8"/>
      <c r="J8"/>
      <c r="K8"/>
    </row>
    <row r="9" spans="2:11" ht="16.5" x14ac:dyDescent="0.3">
      <c r="B9" s="51" t="s">
        <v>44</v>
      </c>
      <c r="C9" s="57">
        <v>3</v>
      </c>
      <c r="D9" s="57">
        <v>2076</v>
      </c>
      <c r="E9" s="57">
        <v>2</v>
      </c>
      <c r="F9" s="57">
        <v>818</v>
      </c>
      <c r="G9" s="57">
        <v>3</v>
      </c>
      <c r="H9" s="57">
        <v>1259</v>
      </c>
      <c r="I9"/>
      <c r="J9"/>
      <c r="K9"/>
    </row>
    <row r="10" spans="2:11" ht="16.5" x14ac:dyDescent="0.3">
      <c r="B10"/>
      <c r="C10"/>
      <c r="D10"/>
      <c r="E10"/>
      <c r="F10"/>
      <c r="G10"/>
      <c r="H10"/>
      <c r="I10"/>
      <c r="J10"/>
      <c r="K10"/>
    </row>
    <row r="11" spans="2:11" ht="16.5" x14ac:dyDescent="0.3">
      <c r="B11"/>
      <c r="C11"/>
      <c r="D11"/>
      <c r="E11"/>
      <c r="F11"/>
      <c r="G11"/>
      <c r="H11"/>
      <c r="I11"/>
      <c r="J11"/>
      <c r="K11"/>
    </row>
    <row r="12" spans="2:11" ht="16.5" x14ac:dyDescent="0.3">
      <c r="B12"/>
      <c r="C12"/>
      <c r="D12"/>
      <c r="E12"/>
      <c r="F12"/>
      <c r="G12"/>
      <c r="H12"/>
      <c r="I12"/>
      <c r="J12"/>
      <c r="K12"/>
    </row>
    <row r="13" spans="2:11" ht="16.5" x14ac:dyDescent="0.3">
      <c r="B13"/>
      <c r="C13"/>
      <c r="D13"/>
      <c r="E13"/>
      <c r="F13"/>
      <c r="G13"/>
      <c r="H13"/>
      <c r="I13"/>
      <c r="J13"/>
    </row>
    <row r="14" spans="2:11" ht="16.5" x14ac:dyDescent="0.3">
      <c r="B14"/>
      <c r="C14"/>
      <c r="D14"/>
    </row>
    <row r="15" spans="2:11" ht="16.5" x14ac:dyDescent="0.3">
      <c r="B15"/>
      <c r="C15"/>
      <c r="D15"/>
    </row>
    <row r="16" spans="2:11" ht="16.5" x14ac:dyDescent="0.3">
      <c r="B16"/>
      <c r="C16"/>
      <c r="D16"/>
    </row>
    <row r="17" spans="2:4" ht="16.5" x14ac:dyDescent="0.3">
      <c r="B17"/>
      <c r="C17"/>
      <c r="D17"/>
    </row>
    <row r="18" spans="2:4" ht="16.5" x14ac:dyDescent="0.3">
      <c r="B18"/>
      <c r="C18"/>
      <c r="D18"/>
    </row>
    <row r="19" spans="2:4" ht="16.5" x14ac:dyDescent="0.3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2018-12-06T09:43:57Z</dcterms:created>
  <dcterms:modified xsi:type="dcterms:W3CDTF">2018-12-06T10:53:51Z</dcterms:modified>
</cp:coreProperties>
</file>