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475" windowHeight="9420" activeTab="3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연식">제1작업!$F$5:$F$12</definedName>
  </definedNam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J14" i="1" l="1"/>
  <c r="G14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<sst xmlns="http://schemas.openxmlformats.org/spreadsheetml/2006/main" count="140" uniqueCount="50">
  <si>
    <t>판매번호</t>
    <phoneticPr fontId="3" type="noConversion"/>
  </si>
  <si>
    <t>모델명</t>
    <phoneticPr fontId="3" type="noConversion"/>
  </si>
  <si>
    <t>차종</t>
  </si>
  <si>
    <t>차종</t>
    <phoneticPr fontId="3" type="noConversion"/>
  </si>
  <si>
    <t>제조사</t>
    <phoneticPr fontId="3" type="noConversion"/>
  </si>
  <si>
    <t>연식</t>
  </si>
  <si>
    <t>연식</t>
    <phoneticPr fontId="3" type="noConversion"/>
  </si>
  <si>
    <t>가격</t>
    <phoneticPr fontId="3" type="noConversion"/>
  </si>
  <si>
    <t>주행거리
(km)</t>
    <phoneticPr fontId="3" type="noConversion"/>
  </si>
  <si>
    <t>연료</t>
    <phoneticPr fontId="3" type="noConversion"/>
  </si>
  <si>
    <t>최신모델순위</t>
    <phoneticPr fontId="3" type="noConversion"/>
  </si>
  <si>
    <t>S2-01</t>
    <phoneticPr fontId="3" type="noConversion"/>
  </si>
  <si>
    <t>R3-01</t>
    <phoneticPr fontId="3" type="noConversion"/>
  </si>
  <si>
    <t>S3-02</t>
    <phoneticPr fontId="3" type="noConversion"/>
  </si>
  <si>
    <t>M1-01</t>
    <phoneticPr fontId="3" type="noConversion"/>
  </si>
  <si>
    <t>M2-02</t>
    <phoneticPr fontId="3" type="noConversion"/>
  </si>
  <si>
    <t>S2-03</t>
    <phoneticPr fontId="3" type="noConversion"/>
  </si>
  <si>
    <t>R1-02</t>
    <phoneticPr fontId="3" type="noConversion"/>
  </si>
  <si>
    <t>R3-03</t>
    <phoneticPr fontId="3" type="noConversion"/>
  </si>
  <si>
    <t>로이제</t>
    <phoneticPr fontId="3" type="noConversion"/>
  </si>
  <si>
    <t>스포티어</t>
    <phoneticPr fontId="3" type="noConversion"/>
  </si>
  <si>
    <t>뉴SS5</t>
    <phoneticPr fontId="3" type="noConversion"/>
  </si>
  <si>
    <t>그랜드스타</t>
    <phoneticPr fontId="3" type="noConversion"/>
  </si>
  <si>
    <t>그레이션</t>
    <phoneticPr fontId="3" type="noConversion"/>
  </si>
  <si>
    <t>카리오</t>
    <phoneticPr fontId="3" type="noConversion"/>
  </si>
  <si>
    <t>투렌스</t>
    <phoneticPr fontId="3" type="noConversion"/>
  </si>
  <si>
    <t>뉴카이란</t>
    <phoneticPr fontId="3" type="noConversion"/>
  </si>
  <si>
    <t>승용</t>
  </si>
  <si>
    <t>승용</t>
    <phoneticPr fontId="3" type="noConversion"/>
  </si>
  <si>
    <t>RV</t>
  </si>
  <si>
    <t>RV</t>
    <phoneticPr fontId="3" type="noConversion"/>
  </si>
  <si>
    <t>승합</t>
  </si>
  <si>
    <t>승합</t>
    <phoneticPr fontId="3" type="noConversion"/>
  </si>
  <si>
    <t>세기</t>
    <phoneticPr fontId="3" type="noConversion"/>
  </si>
  <si>
    <t>대성</t>
    <phoneticPr fontId="3" type="noConversion"/>
  </si>
  <si>
    <t>BMA</t>
    <phoneticPr fontId="3" type="noConversion"/>
  </si>
  <si>
    <t>가장 저렴한 모델</t>
    <phoneticPr fontId="3" type="noConversion"/>
  </si>
  <si>
    <t>주행거리(km) 50,000 미만인 모델 수</t>
    <phoneticPr fontId="3" type="noConversion"/>
  </si>
  <si>
    <t>스포티어 사용기간(개월)</t>
    <phoneticPr fontId="3" type="noConversion"/>
  </si>
  <si>
    <t>&lt;&gt;승합</t>
    <phoneticPr fontId="3" type="noConversion"/>
  </si>
  <si>
    <t>&gt;=2006-01-01</t>
    <phoneticPr fontId="3" type="noConversion"/>
  </si>
  <si>
    <t>총합계</t>
  </si>
  <si>
    <t>개수 : 모델명</t>
  </si>
  <si>
    <t>평균 : 가격</t>
  </si>
  <si>
    <t>**</t>
  </si>
  <si>
    <t>2004년</t>
  </si>
  <si>
    <t>2005년</t>
  </si>
  <si>
    <t>2006년</t>
  </si>
  <si>
    <t>2007년</t>
  </si>
  <si>
    <t>2008년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</si>
</sst>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8" formatCode="yyyy/mm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1" xfId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1" fontId="2" fillId="0" borderId="13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center" vertical="center"/>
    </xf>
    <xf numFmtId="41" fontId="2" fillId="0" borderId="9" xfId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41" fontId="2" fillId="0" borderId="11" xfId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1" fontId="2" fillId="0" borderId="21" xfId="1" applyFont="1" applyFill="1" applyBorder="1" applyAlignment="1">
      <alignment horizontal="right" vertical="center"/>
    </xf>
    <xf numFmtId="41" fontId="2" fillId="0" borderId="22" xfId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24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8" formatCode="yyyy/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sz="2000"/>
              <a:t>승용</a:t>
            </a:r>
            <a:r>
              <a:rPr lang="en-US" sz="2000"/>
              <a:t>/RV  </a:t>
            </a:r>
            <a:r>
              <a:rPr lang="ko-KR" sz="2000"/>
              <a:t>차량 비교</a:t>
            </a:r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주행거리(km)</c:v>
          </c:tx>
          <c:invertIfNegative val="0"/>
          <c:cat>
            <c:strRef>
              <c:f>(제1작업!$C$5,제1작업!$C$6,제1작업!$C$7,제1작업!$C$10,제1작업!$C$11,제1작업!$C$12)</c:f>
              <c:strCache>
                <c:ptCount val="6"/>
                <c:pt idx="0">
                  <c:v>로이제</c:v>
                </c:pt>
                <c:pt idx="1">
                  <c:v>스포티어</c:v>
                </c:pt>
                <c:pt idx="2">
                  <c:v>뉴SS5</c:v>
                </c:pt>
                <c:pt idx="3">
                  <c:v>카리오</c:v>
                </c:pt>
                <c:pt idx="4">
                  <c:v>투렌스</c:v>
                </c:pt>
                <c:pt idx="5">
                  <c:v>뉴카이란</c:v>
                </c:pt>
              </c:strCache>
            </c:strRef>
          </c:cat>
          <c:val>
            <c:numRef>
              <c:f>(제1작업!$H$5,제1작업!$H$6,제1작업!$H$7,제1작업!$H$10,제1작업!$H$11,제1작업!$H$12)</c:f>
              <c:numCache>
                <c:formatCode>_(* #,##0_);_(* \(#,##0\);_(* "-"_);_(@_)</c:formatCode>
                <c:ptCount val="6"/>
                <c:pt idx="0">
                  <c:v>53200</c:v>
                </c:pt>
                <c:pt idx="1">
                  <c:v>89560</c:v>
                </c:pt>
                <c:pt idx="2">
                  <c:v>102300</c:v>
                </c:pt>
                <c:pt idx="3">
                  <c:v>78650</c:v>
                </c:pt>
                <c:pt idx="4">
                  <c:v>118950</c:v>
                </c:pt>
                <c:pt idx="5">
                  <c:v>47630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76358656"/>
        <c:axId val="225495872"/>
      </c:barChart>
      <c:lineChart>
        <c:grouping val="standard"/>
        <c:varyColors val="0"/>
        <c:ser>
          <c:idx val="1"/>
          <c:order val="1"/>
          <c:tx>
            <c:v>가격</c:v>
          </c:tx>
          <c:dLbls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(제1작업!$G$5,제1작업!$G$6,제1작업!$G$7,제1작업!$G$10,제1작업!$G$11,제1작업!$G$12)</c:f>
              <c:numCache>
                <c:formatCode>_(* #,##0_);_(* \(#,##0\);_(* "-"_);_(@_)</c:formatCode>
                <c:ptCount val="6"/>
                <c:pt idx="0">
                  <c:v>5850000</c:v>
                </c:pt>
                <c:pt idx="1">
                  <c:v>6670000</c:v>
                </c:pt>
                <c:pt idx="2">
                  <c:v>4320000</c:v>
                </c:pt>
                <c:pt idx="3">
                  <c:v>7070000</c:v>
                </c:pt>
                <c:pt idx="4">
                  <c:v>10300000</c:v>
                </c:pt>
                <c:pt idx="5">
                  <c:v>12570000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41664"/>
        <c:axId val="246796224"/>
      </c:lineChart>
      <c:catAx>
        <c:axId val="276358656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crossAx val="225495872"/>
        <c:crosses val="autoZero"/>
        <c:auto val="1"/>
        <c:lblAlgn val="ctr"/>
        <c:lblOffset val="100"/>
        <c:noMultiLvlLbl val="0"/>
      </c:catAx>
      <c:valAx>
        <c:axId val="2254958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276358656"/>
        <c:crosses val="autoZero"/>
        <c:crossBetween val="between"/>
      </c:valAx>
      <c:valAx>
        <c:axId val="246796224"/>
        <c:scaling>
          <c:orientation val="minMax"/>
          <c:max val="14000000"/>
          <c:min val="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crossAx val="326641664"/>
        <c:crosses val="max"/>
        <c:crossBetween val="between"/>
        <c:majorUnit val="2000000"/>
      </c:valAx>
      <c:catAx>
        <c:axId val="326641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467962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104775</xdr:rowOff>
    </xdr:from>
    <xdr:to>
      <xdr:col>6</xdr:col>
      <xdr:colOff>590550</xdr:colOff>
      <xdr:row>2</xdr:row>
      <xdr:rowOff>219075</xdr:rowOff>
    </xdr:to>
    <xdr:sp macro="" textlink="">
      <xdr:nvSpPr>
        <xdr:cNvPr id="2" name="모서리가 둥근 직사각형 1"/>
        <xdr:cNvSpPr/>
      </xdr:nvSpPr>
      <xdr:spPr>
        <a:xfrm>
          <a:off x="257175" y="104775"/>
          <a:ext cx="5172075" cy="685800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중고차 판매정보 관리</a:t>
          </a:r>
        </a:p>
      </xdr:txBody>
    </xdr:sp>
    <xdr:clientData/>
  </xdr:twoCellAnchor>
  <xdr:twoCellAnchor editAs="oneCell">
    <xdr:from>
      <xdr:col>7</xdr:col>
      <xdr:colOff>142875</xdr:colOff>
      <xdr:row>0</xdr:row>
      <xdr:rowOff>114300</xdr:rowOff>
    </xdr:from>
    <xdr:to>
      <xdr:col>9</xdr:col>
      <xdr:colOff>962025</xdr:colOff>
      <xdr:row>2</xdr:row>
      <xdr:rowOff>171450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4300"/>
          <a:ext cx="27527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421" cy="6075947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0.55496</cdr:x>
      <cdr:y>0.11881</cdr:y>
    </cdr:from>
    <cdr:to>
      <cdr:x>0.74677</cdr:x>
      <cdr:y>0.18317</cdr:y>
    </cdr:to>
    <cdr:sp macro="" textlink="">
      <cdr:nvSpPr>
        <cdr:cNvPr id="2" name="구름 모양 설명선 1"/>
        <cdr:cNvSpPr/>
      </cdr:nvSpPr>
      <cdr:spPr>
        <a:xfrm xmlns:a="http://schemas.openxmlformats.org/drawingml/2006/main">
          <a:off x="5163553" y="721895"/>
          <a:ext cx="1784684" cy="391026"/>
        </a:xfrm>
        <a:prstGeom xmlns:a="http://schemas.openxmlformats.org/drawingml/2006/main" prst="cloudCallout">
          <a:avLst>
            <a:gd name="adj1" fmla="val 78043"/>
            <a:gd name="adj2" fmla="val 44551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최고가격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사용자" refreshedDate="43440.740104745368" createdVersion="4" refreshedVersion="4" minRefreshableVersion="3" recordCount="8">
  <cacheSource type="worksheet">
    <worksheetSource ref="B4:H12" sheet="제1작업"/>
  </cacheSource>
  <cacheFields count="7">
    <cacheField name="판매번호" numFmtId="0">
      <sharedItems/>
    </cacheField>
    <cacheField name="모델명" numFmtId="0">
      <sharedItems/>
    </cacheField>
    <cacheField name="차종" numFmtId="0">
      <sharedItems count="3">
        <s v="승용"/>
        <s v="RV"/>
        <s v="승합"/>
      </sharedItems>
    </cacheField>
    <cacheField name="제조사" numFmtId="0">
      <sharedItems/>
    </cacheField>
    <cacheField name="연식" numFmtId="178">
      <sharedItems containsSemiMixedTypes="0" containsNonDate="0" containsDate="1" containsString="0" minDate="2004-09-01T00:00:00" maxDate="2008-07-02T00:00:00" count="8">
        <d v="2005-04-01T00:00:00"/>
        <d v="2006-02-01T00:00:00"/>
        <d v="2004-09-01T00:00:00"/>
        <d v="2008-07-01T00:00:00"/>
        <d v="2004-11-01T00:00:00"/>
        <d v="2006-05-01T00:00:00"/>
        <d v="2005-08-01T00:00:00"/>
        <d v="2007-10-01T00:00:00"/>
      </sharedItems>
      <fieldGroup base="4">
        <rangePr groupBy="years" startDate="2004-09-01T00:00:00" endDate="2008-07-02T00:00:00"/>
        <groupItems count="7">
          <s v="&lt;2004-09-01"/>
          <s v="2004년"/>
          <s v="2005년"/>
          <s v="2006년"/>
          <s v="2007년"/>
          <s v="2008년"/>
          <s v="&gt;2008-07-02"/>
        </groupItems>
      </fieldGroup>
    </cacheField>
    <cacheField name="가격" numFmtId="41">
      <sharedItems containsSemiMixedTypes="0" containsString="0" containsNumber="1" containsInteger="1" minValue="4320000" maxValue="12570000"/>
    </cacheField>
    <cacheField name="주행거리_x000a_(km)" numFmtId="41">
      <sharedItems containsSemiMixedTypes="0" containsString="0" containsNumber="1" containsInteger="1" minValue="33240" maxValue="118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S2-01"/>
    <s v="로이제"/>
    <x v="0"/>
    <s v="세기"/>
    <x v="0"/>
    <n v="5850000"/>
    <n v="53200"/>
  </r>
  <r>
    <s v="R3-01"/>
    <s v="스포티어"/>
    <x v="1"/>
    <s v="대성"/>
    <x v="1"/>
    <n v="6670000"/>
    <n v="89560"/>
  </r>
  <r>
    <s v="S3-02"/>
    <s v="뉴SS5"/>
    <x v="0"/>
    <s v="BMA"/>
    <x v="2"/>
    <n v="4320000"/>
    <n v="102300"/>
  </r>
  <r>
    <s v="M1-01"/>
    <s v="그랜드스타"/>
    <x v="2"/>
    <s v="대성"/>
    <x v="3"/>
    <n v="10750000"/>
    <n v="33240"/>
  </r>
  <r>
    <s v="M2-02"/>
    <s v="그레이션"/>
    <x v="2"/>
    <s v="세기"/>
    <x v="4"/>
    <n v="5980000"/>
    <n v="57860"/>
  </r>
  <r>
    <s v="S2-03"/>
    <s v="카리오"/>
    <x v="0"/>
    <s v="대성"/>
    <x v="5"/>
    <n v="7070000"/>
    <n v="78650"/>
  </r>
  <r>
    <s v="R1-02"/>
    <s v="투렌스"/>
    <x v="1"/>
    <s v="세기"/>
    <x v="6"/>
    <n v="10300000"/>
    <n v="118950"/>
  </r>
  <r>
    <s v="R3-03"/>
    <s v="뉴카이란"/>
    <x v="1"/>
    <s v="BMA"/>
    <x v="7"/>
    <n v="12570000"/>
    <n v="47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missingCaption="**" updatedVersion="4" minRefreshableVersion="3" useAutoFormatting="1" colGrandTotals="0" itemPrintTitles="1" mergeItem="1" createdVersion="4" indent="0" outline="1" outlineData="1" multipleFieldFilters="0" rowHeaderCaption="연식" colHeaderCaption="차종">
  <location ref="B2:H10" firstHeaderRow="1" firstDataRow="3" firstDataCol="1"/>
  <pivotFields count="7">
    <pivotField showAll="0"/>
    <pivotField dataField="1" showAll="0"/>
    <pivotField axis="axisCol" showAll="0">
      <items count="4">
        <item x="1"/>
        <item x="2"/>
        <item x="0"/>
        <item t="default"/>
      </items>
    </pivotField>
    <pivotField showAll="0"/>
    <pivotField axis="axisRow" numFmtId="178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41" showAll="0"/>
    <pivotField numFmtId="41" showAll="0"/>
  </pivotFields>
  <rowFields count="1">
    <field x="4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모델명" fld="1" subtotal="count" baseField="0" baseItem="0"/>
    <dataField name="평균 : 가격" fld="5" subtotal="average" baseField="0" baseItem="0"/>
  </dataFields>
  <formats count="13">
    <format dxfId="1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4" count="3">
            <x v="2"/>
            <x v="3"/>
            <x v="4"/>
          </reference>
        </references>
      </pivotArea>
    </format>
    <format dxfId="11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1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4" count="3">
            <x v="1"/>
            <x v="2"/>
            <x v="3"/>
          </reference>
        </references>
      </pivotArea>
    </format>
    <format dxfId="9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2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4" count="1">
            <x v="1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4" count="1">
            <x v="5"/>
          </reference>
        </references>
      </pivotArea>
    </format>
    <format dxfId="6">
      <pivotArea field="2" grandRow="1" outline="0" collapsedLevelsAreSubtotals="1" axis="axisCol" fieldPosition="0">
        <references count="2">
          <reference field="4294967294" count="1" selected="0">
            <x v="1"/>
          </reference>
          <reference field="2" count="1" selected="0">
            <x v="1"/>
          </reference>
        </references>
      </pivotArea>
    </format>
    <format dxfId="5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0"/>
          </reference>
          <reference field="4" count="1">
            <x v="1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>
            <x v="5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4" count="1">
            <x v="5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3">
            <x v="2"/>
            <x v="3"/>
            <x v="4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4" count="3">
            <x v="2"/>
            <x v="3"/>
            <x v="4"/>
          </reference>
        </references>
      </pivotArea>
    </format>
    <format dxfId="0">
      <pivotArea collapsedLevelsAreSubtotals="1" fieldPosition="0">
        <references count="2">
          <reference field="2" count="1" selected="0">
            <x v="2"/>
          </reference>
          <reference field="4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B17:H20" totalsRowShown="0" headerRowDxfId="13" headerRowBorderDxfId="22" tableBorderDxfId="23" totalsRowBorderDxfId="21">
  <autoFilter ref="B17:H20"/>
  <tableColumns count="7">
    <tableColumn id="1" name="판매번호" dataDxfId="20"/>
    <tableColumn id="2" name="모델명" dataDxfId="19"/>
    <tableColumn id="3" name="차종" dataDxfId="18"/>
    <tableColumn id="4" name="제조사" dataDxfId="17"/>
    <tableColumn id="5" name="연식" dataDxfId="16"/>
    <tableColumn id="6" name="가격" dataDxfId="15" dataCellStyle="쉼표 [0]"/>
    <tableColumn id="7" name="주행거리_x000a_(km)" dataDxfId="14" dataCellStyle="쉼표 [0]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L6" sqref="L6"/>
    </sheetView>
  </sheetViews>
  <sheetFormatPr defaultRowHeight="13.5" x14ac:dyDescent="0.3"/>
  <cols>
    <col min="1" max="1" width="1.625" style="1" customWidth="1"/>
    <col min="2" max="2" width="12.75" style="1" customWidth="1"/>
    <col min="3" max="4" width="12.375" style="1" customWidth="1"/>
    <col min="5" max="5" width="10.625" style="1" customWidth="1"/>
    <col min="6" max="6" width="13.75" style="1" customWidth="1"/>
    <col min="7" max="7" width="14.125" style="1" customWidth="1"/>
    <col min="8" max="8" width="14" style="1" customWidth="1"/>
    <col min="9" max="9" width="11.375" style="1" customWidth="1"/>
    <col min="10" max="10" width="13.375" style="1" customWidth="1"/>
    <col min="11" max="18" width="9" style="1"/>
    <col min="19" max="19" width="1.625" style="1" customWidth="1"/>
    <col min="20" max="16384" width="9" style="1"/>
  </cols>
  <sheetData>
    <row r="1" spans="2:10" ht="22.5" customHeight="1" x14ac:dyDescent="0.3"/>
    <row r="2" spans="2:10" ht="22.5" customHeight="1" x14ac:dyDescent="0.3"/>
    <row r="3" spans="2:10" ht="22.5" customHeight="1" thickBot="1" x14ac:dyDescent="0.35"/>
    <row r="4" spans="2:10" ht="33" customHeight="1" thickBot="1" x14ac:dyDescent="0.35">
      <c r="B4" s="19" t="s">
        <v>0</v>
      </c>
      <c r="C4" s="20" t="s">
        <v>1</v>
      </c>
      <c r="D4" s="20" t="s">
        <v>3</v>
      </c>
      <c r="E4" s="20" t="s">
        <v>4</v>
      </c>
      <c r="F4" s="20" t="s">
        <v>6</v>
      </c>
      <c r="G4" s="20" t="s">
        <v>7</v>
      </c>
      <c r="H4" s="21" t="s">
        <v>8</v>
      </c>
      <c r="I4" s="20" t="s">
        <v>9</v>
      </c>
      <c r="J4" s="22" t="s">
        <v>10</v>
      </c>
    </row>
    <row r="5" spans="2:10" ht="19.5" customHeight="1" x14ac:dyDescent="0.3">
      <c r="B5" s="13" t="s">
        <v>11</v>
      </c>
      <c r="C5" s="14" t="s">
        <v>19</v>
      </c>
      <c r="D5" s="14" t="s">
        <v>28</v>
      </c>
      <c r="E5" s="14" t="s">
        <v>33</v>
      </c>
      <c r="F5" s="25">
        <v>38443</v>
      </c>
      <c r="G5" s="15">
        <v>5850000</v>
      </c>
      <c r="H5" s="15">
        <v>53200</v>
      </c>
      <c r="I5" s="14" t="str">
        <f>CHOOSE(MID(B5,2,1),"경유","휘발유","LPG")</f>
        <v>휘발유</v>
      </c>
      <c r="J5" s="28">
        <f>RANK(F5,연식)</f>
        <v>6</v>
      </c>
    </row>
    <row r="6" spans="2:10" ht="19.5" customHeight="1" x14ac:dyDescent="0.3">
      <c r="B6" s="5" t="s">
        <v>12</v>
      </c>
      <c r="C6" s="2" t="s">
        <v>20</v>
      </c>
      <c r="D6" s="2" t="s">
        <v>30</v>
      </c>
      <c r="E6" s="2" t="s">
        <v>34</v>
      </c>
      <c r="F6" s="26">
        <v>38749</v>
      </c>
      <c r="G6" s="3">
        <v>6670000</v>
      </c>
      <c r="H6" s="3">
        <v>89560</v>
      </c>
      <c r="I6" s="14" t="str">
        <f t="shared" ref="I6:I12" si="0">CHOOSE(MID(B6,2,1),"경유","휘발유","LPG")</f>
        <v>LPG</v>
      </c>
      <c r="J6" s="28">
        <f>RANK(F6,연식)</f>
        <v>4</v>
      </c>
    </row>
    <row r="7" spans="2:10" ht="19.5" customHeight="1" x14ac:dyDescent="0.3">
      <c r="B7" s="5" t="s">
        <v>13</v>
      </c>
      <c r="C7" s="2" t="s">
        <v>21</v>
      </c>
      <c r="D7" s="2" t="s">
        <v>28</v>
      </c>
      <c r="E7" s="2" t="s">
        <v>35</v>
      </c>
      <c r="F7" s="26">
        <v>38231</v>
      </c>
      <c r="G7" s="3">
        <v>4320000</v>
      </c>
      <c r="H7" s="3">
        <v>102300</v>
      </c>
      <c r="I7" s="14" t="str">
        <f t="shared" si="0"/>
        <v>LPG</v>
      </c>
      <c r="J7" s="28">
        <f>RANK(F7,연식)</f>
        <v>8</v>
      </c>
    </row>
    <row r="8" spans="2:10" ht="19.5" customHeight="1" x14ac:dyDescent="0.3">
      <c r="B8" s="5" t="s">
        <v>14</v>
      </c>
      <c r="C8" s="2" t="s">
        <v>22</v>
      </c>
      <c r="D8" s="2" t="s">
        <v>32</v>
      </c>
      <c r="E8" s="2" t="s">
        <v>34</v>
      </c>
      <c r="F8" s="26">
        <v>39630</v>
      </c>
      <c r="G8" s="3">
        <v>10750000</v>
      </c>
      <c r="H8" s="3">
        <v>33240</v>
      </c>
      <c r="I8" s="14" t="str">
        <f t="shared" si="0"/>
        <v>경유</v>
      </c>
      <c r="J8" s="28">
        <f>RANK(F8,연식)</f>
        <v>1</v>
      </c>
    </row>
    <row r="9" spans="2:10" ht="19.5" customHeight="1" x14ac:dyDescent="0.3">
      <c r="B9" s="5" t="s">
        <v>15</v>
      </c>
      <c r="C9" s="2" t="s">
        <v>23</v>
      </c>
      <c r="D9" s="2" t="s">
        <v>32</v>
      </c>
      <c r="E9" s="2" t="s">
        <v>33</v>
      </c>
      <c r="F9" s="26">
        <v>38292</v>
      </c>
      <c r="G9" s="3">
        <v>5980000</v>
      </c>
      <c r="H9" s="3">
        <v>57860</v>
      </c>
      <c r="I9" s="14" t="str">
        <f t="shared" si="0"/>
        <v>휘발유</v>
      </c>
      <c r="J9" s="28">
        <f>RANK(F9,연식)</f>
        <v>7</v>
      </c>
    </row>
    <row r="10" spans="2:10" ht="19.5" customHeight="1" x14ac:dyDescent="0.3">
      <c r="B10" s="5" t="s">
        <v>16</v>
      </c>
      <c r="C10" s="2" t="s">
        <v>24</v>
      </c>
      <c r="D10" s="2" t="s">
        <v>28</v>
      </c>
      <c r="E10" s="2" t="s">
        <v>34</v>
      </c>
      <c r="F10" s="26">
        <v>38838</v>
      </c>
      <c r="G10" s="3">
        <v>7070000</v>
      </c>
      <c r="H10" s="3">
        <v>78650</v>
      </c>
      <c r="I10" s="14" t="str">
        <f t="shared" si="0"/>
        <v>휘발유</v>
      </c>
      <c r="J10" s="28">
        <f>RANK(F10,연식)</f>
        <v>3</v>
      </c>
    </row>
    <row r="11" spans="2:10" ht="19.5" customHeight="1" x14ac:dyDescent="0.3">
      <c r="B11" s="5" t="s">
        <v>17</v>
      </c>
      <c r="C11" s="2" t="s">
        <v>25</v>
      </c>
      <c r="D11" s="2" t="s">
        <v>30</v>
      </c>
      <c r="E11" s="2" t="s">
        <v>33</v>
      </c>
      <c r="F11" s="26">
        <v>38565</v>
      </c>
      <c r="G11" s="3">
        <v>10300000</v>
      </c>
      <c r="H11" s="3">
        <v>118950</v>
      </c>
      <c r="I11" s="14" t="str">
        <f t="shared" si="0"/>
        <v>경유</v>
      </c>
      <c r="J11" s="28">
        <f>RANK(F11,연식)</f>
        <v>5</v>
      </c>
    </row>
    <row r="12" spans="2:10" ht="19.5" customHeight="1" thickBot="1" x14ac:dyDescent="0.35">
      <c r="B12" s="10" t="s">
        <v>18</v>
      </c>
      <c r="C12" s="11" t="s">
        <v>26</v>
      </c>
      <c r="D12" s="11" t="s">
        <v>30</v>
      </c>
      <c r="E12" s="11" t="s">
        <v>35</v>
      </c>
      <c r="F12" s="27">
        <v>39356</v>
      </c>
      <c r="G12" s="12">
        <v>12570000</v>
      </c>
      <c r="H12" s="12">
        <v>47630</v>
      </c>
      <c r="I12" s="14" t="str">
        <f t="shared" si="0"/>
        <v>LPG</v>
      </c>
      <c r="J12" s="28">
        <f>RANK(F12,연식)</f>
        <v>2</v>
      </c>
    </row>
    <row r="13" spans="2:10" ht="19.5" customHeight="1" x14ac:dyDescent="0.3">
      <c r="B13" s="16" t="s">
        <v>37</v>
      </c>
      <c r="C13" s="17"/>
      <c r="D13" s="17"/>
      <c r="E13" s="4" t="str">
        <f>COUNTIF(H5:H12,"&lt;50000")&amp;"건"</f>
        <v>2건</v>
      </c>
      <c r="F13" s="18"/>
      <c r="G13" s="17" t="s">
        <v>36</v>
      </c>
      <c r="H13" s="17"/>
      <c r="I13" s="23" t="s">
        <v>1</v>
      </c>
      <c r="J13" s="24" t="s">
        <v>7</v>
      </c>
    </row>
    <row r="14" spans="2:10" ht="19.5" customHeight="1" thickBot="1" x14ac:dyDescent="0.35">
      <c r="B14" s="6" t="s">
        <v>38</v>
      </c>
      <c r="C14" s="7"/>
      <c r="D14" s="7"/>
      <c r="E14" s="29">
        <f>(2013-YEAR(F6))*12+(11-MONTH(F6))</f>
        <v>93</v>
      </c>
      <c r="F14" s="9"/>
      <c r="G14" s="7" t="str">
        <f>INDEX(B5:J12,MATCH(MIN(G5:G12),G5:G12,0),2)</f>
        <v>뉴SS5</v>
      </c>
      <c r="H14" s="7"/>
      <c r="I14" s="8" t="s">
        <v>19</v>
      </c>
      <c r="J14" s="30">
        <f>VLOOKUP(I14,C5:G12,5,FALSE)</f>
        <v>5850000</v>
      </c>
    </row>
  </sheetData>
  <mergeCells count="5">
    <mergeCell ref="B14:D14"/>
    <mergeCell ref="B13:D13"/>
    <mergeCell ref="F13:F14"/>
    <mergeCell ref="G14:H14"/>
    <mergeCell ref="G13:H13"/>
  </mergeCells>
  <phoneticPr fontId="3" type="noConversion"/>
  <conditionalFormatting sqref="H5:H1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{E07910DE-EB83-4D51-966C-56A987027291}</x14:id>
        </ext>
      </extLst>
    </cfRule>
  </conditionalFormatting>
  <dataValidations disablePrompts="1" count="1">
    <dataValidation type="list" allowBlank="1" showInputMessage="1" showErrorMessage="1" sqref="I14">
      <formula1>$C$5:$C$12</formula1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7910DE-EB83-4D51-966C-56A9870272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L10" sqref="L10"/>
    </sheetView>
  </sheetViews>
  <sheetFormatPr defaultRowHeight="13.5" x14ac:dyDescent="0.3"/>
  <cols>
    <col min="1" max="1" width="1.625" style="1" customWidth="1"/>
    <col min="2" max="2" width="12.75" style="1" customWidth="1"/>
    <col min="3" max="4" width="12.375" style="1" customWidth="1"/>
    <col min="5" max="5" width="10.625" style="1" customWidth="1"/>
    <col min="6" max="6" width="13.75" style="1" customWidth="1"/>
    <col min="7" max="7" width="14.125" style="1" customWidth="1"/>
    <col min="8" max="8" width="14" style="1" customWidth="1"/>
    <col min="9" max="18" width="9" style="1"/>
    <col min="19" max="19" width="1.625" style="1" customWidth="1"/>
    <col min="20" max="16384" width="9" style="1"/>
  </cols>
  <sheetData>
    <row r="1" spans="2:8" ht="14.25" thickBot="1" x14ac:dyDescent="0.35"/>
    <row r="2" spans="2:8" ht="27.75" thickBot="1" x14ac:dyDescent="0.35">
      <c r="B2" s="19" t="s">
        <v>0</v>
      </c>
      <c r="C2" s="20" t="s">
        <v>1</v>
      </c>
      <c r="D2" s="20" t="s">
        <v>3</v>
      </c>
      <c r="E2" s="20" t="s">
        <v>4</v>
      </c>
      <c r="F2" s="20" t="s">
        <v>6</v>
      </c>
      <c r="G2" s="20" t="s">
        <v>7</v>
      </c>
      <c r="H2" s="21" t="s">
        <v>8</v>
      </c>
    </row>
    <row r="3" spans="2:8" x14ac:dyDescent="0.3">
      <c r="B3" s="13" t="s">
        <v>11</v>
      </c>
      <c r="C3" s="14" t="s">
        <v>19</v>
      </c>
      <c r="D3" s="14" t="s">
        <v>28</v>
      </c>
      <c r="E3" s="14" t="s">
        <v>33</v>
      </c>
      <c r="F3" s="25">
        <v>38443</v>
      </c>
      <c r="G3" s="15">
        <v>5850000</v>
      </c>
      <c r="H3" s="15">
        <v>53200</v>
      </c>
    </row>
    <row r="4" spans="2:8" x14ac:dyDescent="0.3">
      <c r="B4" s="5" t="s">
        <v>12</v>
      </c>
      <c r="C4" s="2" t="s">
        <v>20</v>
      </c>
      <c r="D4" s="2" t="s">
        <v>30</v>
      </c>
      <c r="E4" s="2" t="s">
        <v>34</v>
      </c>
      <c r="F4" s="26">
        <v>38749</v>
      </c>
      <c r="G4" s="3">
        <v>6670000</v>
      </c>
      <c r="H4" s="3">
        <v>89560</v>
      </c>
    </row>
    <row r="5" spans="2:8" x14ac:dyDescent="0.3">
      <c r="B5" s="5" t="s">
        <v>13</v>
      </c>
      <c r="C5" s="2" t="s">
        <v>21</v>
      </c>
      <c r="D5" s="2" t="s">
        <v>28</v>
      </c>
      <c r="E5" s="2" t="s">
        <v>35</v>
      </c>
      <c r="F5" s="26">
        <v>38231</v>
      </c>
      <c r="G5" s="3">
        <v>4320000</v>
      </c>
      <c r="H5" s="3">
        <v>102300</v>
      </c>
    </row>
    <row r="6" spans="2:8" x14ac:dyDescent="0.3">
      <c r="B6" s="5" t="s">
        <v>14</v>
      </c>
      <c r="C6" s="2" t="s">
        <v>22</v>
      </c>
      <c r="D6" s="2" t="s">
        <v>32</v>
      </c>
      <c r="E6" s="2" t="s">
        <v>34</v>
      </c>
      <c r="F6" s="26">
        <v>39630</v>
      </c>
      <c r="G6" s="3">
        <v>10750000</v>
      </c>
      <c r="H6" s="3">
        <v>33240</v>
      </c>
    </row>
    <row r="7" spans="2:8" x14ac:dyDescent="0.3">
      <c r="B7" s="5" t="s">
        <v>15</v>
      </c>
      <c r="C7" s="2" t="s">
        <v>23</v>
      </c>
      <c r="D7" s="2" t="s">
        <v>32</v>
      </c>
      <c r="E7" s="2" t="s">
        <v>33</v>
      </c>
      <c r="F7" s="26">
        <v>38292</v>
      </c>
      <c r="G7" s="3">
        <v>5980000</v>
      </c>
      <c r="H7" s="3">
        <v>57860</v>
      </c>
    </row>
    <row r="8" spans="2:8" x14ac:dyDescent="0.3">
      <c r="B8" s="5" t="s">
        <v>16</v>
      </c>
      <c r="C8" s="2" t="s">
        <v>24</v>
      </c>
      <c r="D8" s="2" t="s">
        <v>28</v>
      </c>
      <c r="E8" s="2" t="s">
        <v>34</v>
      </c>
      <c r="F8" s="26">
        <v>38838</v>
      </c>
      <c r="G8" s="3">
        <v>7070000</v>
      </c>
      <c r="H8" s="3">
        <v>78650</v>
      </c>
    </row>
    <row r="9" spans="2:8" x14ac:dyDescent="0.3">
      <c r="B9" s="5" t="s">
        <v>17</v>
      </c>
      <c r="C9" s="2" t="s">
        <v>25</v>
      </c>
      <c r="D9" s="2" t="s">
        <v>30</v>
      </c>
      <c r="E9" s="2" t="s">
        <v>33</v>
      </c>
      <c r="F9" s="26">
        <v>38565</v>
      </c>
      <c r="G9" s="3">
        <v>10300000</v>
      </c>
      <c r="H9" s="3">
        <v>118950</v>
      </c>
    </row>
    <row r="10" spans="2:8" x14ac:dyDescent="0.3">
      <c r="B10" s="10" t="s">
        <v>18</v>
      </c>
      <c r="C10" s="11" t="s">
        <v>26</v>
      </c>
      <c r="D10" s="11" t="s">
        <v>30</v>
      </c>
      <c r="E10" s="11" t="s">
        <v>35</v>
      </c>
      <c r="F10" s="27">
        <v>39356</v>
      </c>
      <c r="G10" s="12">
        <v>12570000</v>
      </c>
      <c r="H10" s="12">
        <v>47630</v>
      </c>
    </row>
    <row r="12" spans="2:8" ht="14.25" thickBot="1" x14ac:dyDescent="0.35"/>
    <row r="13" spans="2:8" ht="14.25" thickBot="1" x14ac:dyDescent="0.35">
      <c r="B13" s="20" t="s">
        <v>3</v>
      </c>
      <c r="C13" s="20" t="s">
        <v>6</v>
      </c>
    </row>
    <row r="14" spans="2:8" x14ac:dyDescent="0.3">
      <c r="B14" s="1" t="s">
        <v>39</v>
      </c>
      <c r="C14" s="1" t="s">
        <v>40</v>
      </c>
    </row>
    <row r="17" spans="2:8" ht="27.75" thickBot="1" x14ac:dyDescent="0.35">
      <c r="B17" s="41" t="s">
        <v>0</v>
      </c>
      <c r="C17" s="42" t="s">
        <v>1</v>
      </c>
      <c r="D17" s="42" t="s">
        <v>3</v>
      </c>
      <c r="E17" s="42" t="s">
        <v>4</v>
      </c>
      <c r="F17" s="42" t="s">
        <v>6</v>
      </c>
      <c r="G17" s="42" t="s">
        <v>7</v>
      </c>
      <c r="H17" s="43" t="s">
        <v>8</v>
      </c>
    </row>
    <row r="18" spans="2:8" x14ac:dyDescent="0.3">
      <c r="B18" s="37" t="s">
        <v>12</v>
      </c>
      <c r="C18" s="31" t="s">
        <v>20</v>
      </c>
      <c r="D18" s="31" t="s">
        <v>30</v>
      </c>
      <c r="E18" s="31" t="s">
        <v>34</v>
      </c>
      <c r="F18" s="32">
        <v>38749</v>
      </c>
      <c r="G18" s="33">
        <v>6670000</v>
      </c>
      <c r="H18" s="39">
        <v>89560</v>
      </c>
    </row>
    <row r="19" spans="2:8" x14ac:dyDescent="0.3">
      <c r="B19" s="37" t="s">
        <v>16</v>
      </c>
      <c r="C19" s="31" t="s">
        <v>24</v>
      </c>
      <c r="D19" s="31" t="s">
        <v>28</v>
      </c>
      <c r="E19" s="31" t="s">
        <v>34</v>
      </c>
      <c r="F19" s="32">
        <v>38838</v>
      </c>
      <c r="G19" s="33">
        <v>7070000</v>
      </c>
      <c r="H19" s="39">
        <v>78650</v>
      </c>
    </row>
    <row r="20" spans="2:8" x14ac:dyDescent="0.3">
      <c r="B20" s="38" t="s">
        <v>18</v>
      </c>
      <c r="C20" s="34" t="s">
        <v>26</v>
      </c>
      <c r="D20" s="34" t="s">
        <v>30</v>
      </c>
      <c r="E20" s="34" t="s">
        <v>35</v>
      </c>
      <c r="F20" s="35">
        <v>39356</v>
      </c>
      <c r="G20" s="36">
        <v>12570000</v>
      </c>
      <c r="H20" s="40">
        <v>47630</v>
      </c>
    </row>
  </sheetData>
  <phoneticPr fontId="3" type="noConversion"/>
  <conditionalFormatting sqref="H3:H1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{857E4811-D0E9-4E83-86F7-9FB07B5788CA}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7E4811-D0E9-4E83-86F7-9FB07B5788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F16" sqref="F16"/>
    </sheetView>
  </sheetViews>
  <sheetFormatPr defaultRowHeight="13.5" x14ac:dyDescent="0.3"/>
  <cols>
    <col min="1" max="1" width="1.625" style="1" customWidth="1"/>
    <col min="2" max="2" width="9.5" style="1" customWidth="1"/>
    <col min="3" max="3" width="13.125" style="1" customWidth="1"/>
    <col min="4" max="4" width="12.375" style="1" customWidth="1"/>
    <col min="5" max="5" width="13.125" style="1" customWidth="1"/>
    <col min="6" max="6" width="12.375" style="1" customWidth="1"/>
    <col min="7" max="7" width="13.125" style="1" bestFit="1" customWidth="1"/>
    <col min="8" max="8" width="12.375" style="1" bestFit="1" customWidth="1"/>
    <col min="9" max="9" width="18" style="1" bestFit="1" customWidth="1"/>
    <col min="10" max="10" width="15.875" style="1" bestFit="1" customWidth="1"/>
    <col min="11" max="18" width="9" style="1"/>
    <col min="19" max="19" width="1.625" style="1" customWidth="1"/>
    <col min="20" max="16384" width="9" style="1"/>
  </cols>
  <sheetData>
    <row r="2" spans="2:10" ht="16.5" x14ac:dyDescent="0.3">
      <c r="B2" s="46"/>
      <c r="C2" s="47" t="s">
        <v>2</v>
      </c>
      <c r="D2" s="46"/>
      <c r="E2" s="46"/>
      <c r="F2" s="46"/>
      <c r="G2" s="46"/>
      <c r="H2" s="46"/>
      <c r="I2"/>
      <c r="J2"/>
    </row>
    <row r="3" spans="2:10" ht="16.5" x14ac:dyDescent="0.3">
      <c r="B3" s="46"/>
      <c r="C3" s="49" t="s">
        <v>29</v>
      </c>
      <c r="D3" s="48"/>
      <c r="E3" s="49" t="s">
        <v>31</v>
      </c>
      <c r="F3" s="48"/>
      <c r="G3" s="49" t="s">
        <v>27</v>
      </c>
      <c r="H3" s="48"/>
      <c r="I3"/>
      <c r="J3"/>
    </row>
    <row r="4" spans="2:10" ht="16.5" x14ac:dyDescent="0.3">
      <c r="B4" s="47" t="s">
        <v>5</v>
      </c>
      <c r="C4" s="50" t="s">
        <v>42</v>
      </c>
      <c r="D4" s="50" t="s">
        <v>43</v>
      </c>
      <c r="E4" s="50" t="s">
        <v>42</v>
      </c>
      <c r="F4" s="50" t="s">
        <v>43</v>
      </c>
      <c r="G4" s="50" t="s">
        <v>42</v>
      </c>
      <c r="H4" s="50" t="s">
        <v>43</v>
      </c>
      <c r="I4"/>
      <c r="J4"/>
    </row>
    <row r="5" spans="2:10" ht="16.5" x14ac:dyDescent="0.3">
      <c r="B5" s="44" t="s">
        <v>45</v>
      </c>
      <c r="C5" s="52" t="s">
        <v>44</v>
      </c>
      <c r="D5" s="52" t="s">
        <v>44</v>
      </c>
      <c r="E5" s="45">
        <v>1</v>
      </c>
      <c r="F5" s="51">
        <v>5980000</v>
      </c>
      <c r="G5" s="45">
        <v>1</v>
      </c>
      <c r="H5" s="51">
        <v>4320000</v>
      </c>
      <c r="I5"/>
      <c r="J5"/>
    </row>
    <row r="6" spans="2:10" ht="16.5" x14ac:dyDescent="0.3">
      <c r="B6" s="44" t="s">
        <v>46</v>
      </c>
      <c r="C6" s="45">
        <v>1</v>
      </c>
      <c r="D6" s="51">
        <v>10300000</v>
      </c>
      <c r="E6" s="52" t="s">
        <v>44</v>
      </c>
      <c r="F6" s="52" t="s">
        <v>44</v>
      </c>
      <c r="G6" s="45">
        <v>1</v>
      </c>
      <c r="H6" s="51">
        <v>5850000</v>
      </c>
      <c r="I6"/>
      <c r="J6"/>
    </row>
    <row r="7" spans="2:10" ht="16.5" x14ac:dyDescent="0.3">
      <c r="B7" s="44" t="s">
        <v>47</v>
      </c>
      <c r="C7" s="45">
        <v>1</v>
      </c>
      <c r="D7" s="51">
        <v>6670000</v>
      </c>
      <c r="E7" s="52" t="s">
        <v>44</v>
      </c>
      <c r="F7" s="52" t="s">
        <v>44</v>
      </c>
      <c r="G7" s="45">
        <v>1</v>
      </c>
      <c r="H7" s="51">
        <v>7070000</v>
      </c>
      <c r="I7"/>
      <c r="J7"/>
    </row>
    <row r="8" spans="2:10" ht="16.5" x14ac:dyDescent="0.3">
      <c r="B8" s="44" t="s">
        <v>48</v>
      </c>
      <c r="C8" s="45">
        <v>1</v>
      </c>
      <c r="D8" s="51">
        <v>12570000</v>
      </c>
      <c r="E8" s="52" t="s">
        <v>44</v>
      </c>
      <c r="F8" s="52" t="s">
        <v>44</v>
      </c>
      <c r="G8" s="52" t="s">
        <v>44</v>
      </c>
      <c r="H8" s="52" t="s">
        <v>44</v>
      </c>
      <c r="I8"/>
      <c r="J8"/>
    </row>
    <row r="9" spans="2:10" ht="16.5" x14ac:dyDescent="0.3">
      <c r="B9" s="44" t="s">
        <v>49</v>
      </c>
      <c r="C9" s="52" t="s">
        <v>44</v>
      </c>
      <c r="D9" s="52" t="s">
        <v>44</v>
      </c>
      <c r="E9" s="45">
        <v>1</v>
      </c>
      <c r="F9" s="51">
        <v>10750000</v>
      </c>
      <c r="G9" s="52" t="s">
        <v>44</v>
      </c>
      <c r="H9" s="52" t="s">
        <v>44</v>
      </c>
      <c r="I9"/>
      <c r="J9"/>
    </row>
    <row r="10" spans="2:10" ht="16.5" x14ac:dyDescent="0.3">
      <c r="B10" s="44" t="s">
        <v>41</v>
      </c>
      <c r="C10" s="45">
        <v>3</v>
      </c>
      <c r="D10" s="51">
        <v>9846666.666666666</v>
      </c>
      <c r="E10" s="45">
        <v>2</v>
      </c>
      <c r="F10" s="51">
        <v>8365000</v>
      </c>
      <c r="G10" s="45">
        <v>3</v>
      </c>
      <c r="H10" s="51">
        <v>5746666.666666667</v>
      </c>
      <c r="I10"/>
      <c r="J10"/>
    </row>
    <row r="11" spans="2:10" ht="16.5" x14ac:dyDescent="0.3">
      <c r="B11"/>
      <c r="C11"/>
      <c r="D11"/>
      <c r="E11"/>
      <c r="F11"/>
      <c r="G11"/>
      <c r="H11"/>
      <c r="I11"/>
      <c r="J11"/>
    </row>
    <row r="12" spans="2:10" ht="16.5" x14ac:dyDescent="0.3">
      <c r="B12"/>
      <c r="C12"/>
      <c r="D12"/>
      <c r="E12"/>
      <c r="F12"/>
      <c r="G12"/>
      <c r="H12"/>
      <c r="I12"/>
      <c r="J12"/>
    </row>
    <row r="13" spans="2:10" ht="16.5" x14ac:dyDescent="0.3">
      <c r="B13"/>
      <c r="C13"/>
      <c r="D13"/>
      <c r="E13"/>
      <c r="F13"/>
      <c r="G13"/>
      <c r="H13"/>
      <c r="I13"/>
      <c r="J13"/>
    </row>
    <row r="14" spans="2:10" ht="16.5" x14ac:dyDescent="0.3">
      <c r="B14"/>
      <c r="C14"/>
      <c r="D14"/>
    </row>
    <row r="15" spans="2:10" ht="16.5" x14ac:dyDescent="0.3">
      <c r="B15"/>
      <c r="C15"/>
      <c r="D15"/>
    </row>
    <row r="16" spans="2:10" ht="16.5" x14ac:dyDescent="0.3">
      <c r="B16"/>
      <c r="C16"/>
      <c r="D16"/>
    </row>
    <row r="17" spans="2:4" ht="16.5" x14ac:dyDescent="0.3">
      <c r="B17"/>
      <c r="C17"/>
      <c r="D17"/>
    </row>
    <row r="18" spans="2:4" ht="16.5" x14ac:dyDescent="0.3">
      <c r="B18"/>
      <c r="C18"/>
      <c r="D18"/>
    </row>
    <row r="19" spans="2:4" ht="16.5" x14ac:dyDescent="0.3">
      <c r="B19"/>
      <c r="C19"/>
      <c r="D19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연식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2018-12-06T08:17:32Z</dcterms:created>
  <dcterms:modified xsi:type="dcterms:W3CDTF">2018-12-06T09:36:24Z</dcterms:modified>
</cp:coreProperties>
</file>