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ong\AppData\Roaming\Microsoft\Windows\Network Shortcuts\"/>
    </mc:Choice>
  </mc:AlternateContent>
  <xr:revisionPtr revIDLastSave="0" documentId="8_{DF867B44-82E0-4017-9C45-CFA37CE7A1BD}" xr6:coauthVersionLast="47" xr6:coauthVersionMax="47" xr10:uidLastSave="{00000000-0000-0000-0000-000000000000}"/>
  <bookViews>
    <workbookView xWindow="-108" yWindow="-108" windowWidth="23256" windowHeight="12456" tabRatio="81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" i="11" l="1"/>
  <c r="N17" i="11"/>
  <c r="N18" i="11"/>
  <c r="N19" i="11"/>
  <c r="N20" i="11"/>
  <c r="N21" i="11"/>
  <c r="N22" i="11"/>
  <c r="N23" i="11"/>
  <c r="N16" i="11"/>
  <c r="E35" i="11"/>
  <c r="E2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<sst xmlns="http://schemas.openxmlformats.org/spreadsheetml/2006/main" count="396" uniqueCount="264">
  <si>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</si>
  <si>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</si>
  <si>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</si>
  <si>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</si>
  <si>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</si>
  <si>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</si>
  <si>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</si>
  <si>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</si>
  <si>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</si>
  <si>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</si>
  <si>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</si>
  <si>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</si>
  <si>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</si>
  <si>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</si>
  <si>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</si>
  <si>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</si>
  <si>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</si>
  <si>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</si>
  <si>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</si>
  <si>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</si>
  <si>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</si>
  <si>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</si>
  <si>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</si>
  <si>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</si>
  <si>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</si>
  <si>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</si>
  <si>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</si>
  <si>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</si>
  <si>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</si>
  <si>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</si>
  <si>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</si>
  <si>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</si>
  <si>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</si>
  <si>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</si>
  <si>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</si>
  <si>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</si>
  <si>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</si>
  <si>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</si>
  <si>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</si>
  <si>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</si>
  <si>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</si>
  <si>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</si>
  <si>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</si>
  <si>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</si>
  <si>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</si>
  <si>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</si>
  <si>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</si>
  <si>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</si>
  <si>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</si>
  <si>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</si>
  <si>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</si>
  <si>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</si>
  <si>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</si>
  <si>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</si>
  <si>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</si>
  <si>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</si>
  <si>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</si>
  <si>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</si>
  <si>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</si>
  <si>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</si>
  <si>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</si>
  <si>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</si>
  <si>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</si>
  <si>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</si>
  <si>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</si>
  <si>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</si>
  <si>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</si>
  <si>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</si>
  <si>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</si>
  <si>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</si>
  <si>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</si>
  <si>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</si>
  <si>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</si>
  <si>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</si>
  <si>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</si>
  <si>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</si>
  <si>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</si>
  <si>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</si>
  <si>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</si>
  <si>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</si>
  <si>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</si>
  <si>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</si>
  <si>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</si>
  <si>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</si>
  <si>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</si>
  <si>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</si>
  <si>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</si>
  <si>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</si>
  <si>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</si>
  <si>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</si>
  <si>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</si>
  <si>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</si>
  <si>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</si>
  <si>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</si>
  <si>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</si>
  <si>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</si>
  <si>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</si>
  <si>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</si>
  <si>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</si>
  <si>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</si>
  <si>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</si>
  <si>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</si>
  <si>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</si>
  <si>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</si>
  <si>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</si>
  <si>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</si>
  <si>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</si>
  <si>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</si>
  <si>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</si>
  <si>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</si>
  <si>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</si>
  <si>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</si>
  <si>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</si>
  <si>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</si>
  <si>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</si>
  <si>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</si>
  <si>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</si>
  <si>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</si>
  <si>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</si>
  <si>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</si>
  <si>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</si>
  <si>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</si>
  <si>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</si>
  <si>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</si>
  <si>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</si>
  <si>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</si>
  <si>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</si>
  <si>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</si>
  <si>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</si>
  <si>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</si>
  <si>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</si>
  <si>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</si>
  <si>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</si>
  <si>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</si>
  <si>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</si>
  <si>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</si>
  <si>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</si>
  <si>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</si>
  <si>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</si>
  <si>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</si>
  <si>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</si>
  <si>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</si>
  <si>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</si>
  <si>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</si>
  <si>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</si>
  <si>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</si>
  <si>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</si>
  <si>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</si>
  <si>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</si>
  <si>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</si>
  <si>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</si>
  <si>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</si>
  <si>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</si>
  <si>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</si>
  <si>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</si>
  <si>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</si>
  <si>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</si>
  <si>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</si>
  <si>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</si>
  <si>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</si>
  <si>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</si>
  <si>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</si>
  <si>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</si>
  <si>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</si>
  <si>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</si>
  <si>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</si>
  <si>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</si>
  <si>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</si>
  <si>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</si>
  <si>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</si>
  <si>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</si>
  <si>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</si>
  <si>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</si>
  <si>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</si>
  <si>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</si>
  <si>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</si>
  <si>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</si>
  <si>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</si>
  <si>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</si>
  <si>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</si>
  <si>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</si>
  <si>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</si>
  <si>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</si>
  <si>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</si>
  <si>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</si>
  <si>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</si>
  <si>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</si>
  <si>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</si>
  <si>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</si>
  <si>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</si>
  <si>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</si>
  <si>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</si>
  <si>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</si>
  <si>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</si>
  <si>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</si>
  <si>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</si>
  <si>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</si>
  <si>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</si>
  <si>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</si>
  <si>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</si>
  <si>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</si>
  <si>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</si>
  <si>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</si>
  <si>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</si>
  <si>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</si>
  <si>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</si>
  <si>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</si>
  <si>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</si>
  <si>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</si>
  <si>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</si>
  <si>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</si>
  <si>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</si>
  <si>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</si>
  <si>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</si>
  <si>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</si>
  <si>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</si>
  <si>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</si>
  <si>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</si>
  <si>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</si>
  <si>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</si>
  <si>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</si>
  <si>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</si>
  <si>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</si>
  <si>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</si>
  <si>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</si>
  <si>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</si>
  <si>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</si>
  <si>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</si>
  <si>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</si>
  <si>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</si>
  <si>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</si>
  <si>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</si>
  <si>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</si>
  <si>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</si>
  <si>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</si>
  <si>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</si>
  <si>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</si>
  <si>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주정연 날짜 2026-09-02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</si>
  <si>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</si>
  <si>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</si>
  <si>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</si>
  <si>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</si>
  <si>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</si>
  <si>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</si>
  <si>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</si>
  <si>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</si>
  <si>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등산 同好會 회원 현황</t>
    <phoneticPr fontId="1" type="noConversion"/>
  </si>
  <si>
    <t>제품명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</si>
  <si>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</si>
  <si>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</si>
  <si>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</si>
  <si>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주문매장량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</si>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</sst>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_-* #,##0.0_-;\-* #,##0.0_-;_-* &quot;-&quot;???_-;_-@_-"/>
    <numFmt numFmtId="181" formatCode="yy&quot;年&quot;\ mm&quot;月&quot;\ dd&quot;日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79" fontId="0" fillId="0" borderId="1" xfId="1" applyNumberFormat="1" applyFont="1" applyBorder="1" applyAlignment="1">
      <alignment vertical="center"/>
    </xf>
    <xf numFmtId="181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AF-41AF-91CB-8C1B1647D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2350815"/>
        <c:axId val="702348735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일대여로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702348735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2350815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7023508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23487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F20B3466-7E0B-461C-98E0-989515D84587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B10" sqref="B10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247</v>
      </c>
      <c r="B3" s="1" t="s">
        <v>216</v>
      </c>
      <c r="C3" s="1" t="s">
        <v>248</v>
      </c>
      <c r="D3" s="1" t="s">
        <v>249</v>
      </c>
      <c r="E3" s="1" t="s">
        <v>250</v>
      </c>
      <c r="F3" s="1" t="s">
        <v>251</v>
      </c>
    </row>
    <row r="4" spans="1:6" x14ac:dyDescent="0.4">
      <c r="A4" s="1" t="s">
        <v>252</v>
      </c>
      <c r="B4" s="1" t="s">
        <v>258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253</v>
      </c>
      <c r="B5" s="1" t="s">
        <v>259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254</v>
      </c>
      <c r="B6" s="1" t="s">
        <v>260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255</v>
      </c>
      <c r="B7" s="1" t="s">
        <v>261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256</v>
      </c>
      <c r="B8" s="1" t="s">
        <v>262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257</v>
      </c>
      <c r="B9" s="1" t="s">
        <v>263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M14" sqref="M14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246</v>
      </c>
    </row>
    <row r="4" spans="2:7" x14ac:dyDescent="0.4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4">
      <c r="B5" s="6" t="s">
        <v>78</v>
      </c>
      <c r="C5" s="6" t="s">
        <v>15</v>
      </c>
      <c r="D5" s="6" t="s">
        <v>79</v>
      </c>
      <c r="E5" s="6" t="s">
        <v>80</v>
      </c>
      <c r="F5" s="44">
        <v>31028</v>
      </c>
      <c r="G5" s="6" t="s">
        <v>81</v>
      </c>
    </row>
    <row r="6" spans="2:7" x14ac:dyDescent="0.4">
      <c r="B6" s="6" t="s">
        <v>82</v>
      </c>
      <c r="C6" s="6" t="s">
        <v>13</v>
      </c>
      <c r="D6" s="6" t="s">
        <v>83</v>
      </c>
      <c r="E6" s="6" t="s">
        <v>84</v>
      </c>
      <c r="F6" s="44">
        <v>32755</v>
      </c>
      <c r="G6" s="6" t="s">
        <v>85</v>
      </c>
    </row>
    <row r="7" spans="2:7" x14ac:dyDescent="0.4">
      <c r="B7" s="6" t="s">
        <v>86</v>
      </c>
      <c r="C7" s="6" t="s">
        <v>13</v>
      </c>
      <c r="D7" s="6" t="s">
        <v>83</v>
      </c>
      <c r="E7" s="6" t="s">
        <v>87</v>
      </c>
      <c r="F7" s="44">
        <v>31747</v>
      </c>
      <c r="G7" s="6" t="s">
        <v>88</v>
      </c>
    </row>
    <row r="8" spans="2:7" x14ac:dyDescent="0.4">
      <c r="B8" s="6" t="s">
        <v>89</v>
      </c>
      <c r="C8" s="6" t="s">
        <v>13</v>
      </c>
      <c r="D8" s="6" t="s">
        <v>90</v>
      </c>
      <c r="E8" s="6" t="s">
        <v>91</v>
      </c>
      <c r="F8" s="44">
        <v>33256</v>
      </c>
      <c r="G8" s="6" t="s">
        <v>92</v>
      </c>
    </row>
    <row r="9" spans="2:7" x14ac:dyDescent="0.4">
      <c r="B9" s="6" t="s">
        <v>93</v>
      </c>
      <c r="C9" s="6" t="s">
        <v>15</v>
      </c>
      <c r="D9" s="6" t="s">
        <v>83</v>
      </c>
      <c r="E9" s="6" t="s">
        <v>94</v>
      </c>
      <c r="F9" s="44">
        <v>32739</v>
      </c>
      <c r="G9" s="6" t="s">
        <v>95</v>
      </c>
    </row>
    <row r="10" spans="2:7" x14ac:dyDescent="0.4">
      <c r="B10" s="6" t="s">
        <v>96</v>
      </c>
      <c r="C10" s="6" t="s">
        <v>15</v>
      </c>
      <c r="D10" s="6" t="s">
        <v>97</v>
      </c>
      <c r="E10" s="6" t="s">
        <v>98</v>
      </c>
      <c r="F10" s="44">
        <v>31544</v>
      </c>
      <c r="G10" s="6" t="s">
        <v>99</v>
      </c>
    </row>
    <row r="11" spans="2:7" x14ac:dyDescent="0.4">
      <c r="B11" s="6" t="s">
        <v>100</v>
      </c>
      <c r="C11" s="6" t="s">
        <v>13</v>
      </c>
      <c r="D11" s="6" t="s">
        <v>83</v>
      </c>
      <c r="E11" s="6" t="s">
        <v>101</v>
      </c>
      <c r="F11" s="44">
        <v>30497</v>
      </c>
      <c r="G11" s="6" t="s">
        <v>102</v>
      </c>
    </row>
    <row r="12" spans="2:7" x14ac:dyDescent="0.4">
      <c r="B12" s="6" t="s">
        <v>103</v>
      </c>
      <c r="C12" s="6" t="s">
        <v>13</v>
      </c>
      <c r="D12" s="6" t="s">
        <v>90</v>
      </c>
      <c r="E12" s="6" t="s">
        <v>104</v>
      </c>
      <c r="F12" s="44">
        <v>33322</v>
      </c>
      <c r="G12" s="6" t="s">
        <v>105</v>
      </c>
    </row>
    <row r="13" spans="2:7" x14ac:dyDescent="0.4">
      <c r="B13" s="6" t="s">
        <v>106</v>
      </c>
      <c r="C13" s="6" t="s">
        <v>15</v>
      </c>
      <c r="D13" s="6" t="s">
        <v>97</v>
      </c>
      <c r="E13" s="6" t="s">
        <v>107</v>
      </c>
      <c r="F13" s="44">
        <v>32371</v>
      </c>
      <c r="G13" s="6" t="s">
        <v>108</v>
      </c>
    </row>
    <row r="14" spans="2:7" x14ac:dyDescent="0.4">
      <c r="B14" s="6" t="s">
        <v>109</v>
      </c>
      <c r="C14" s="6" t="s">
        <v>13</v>
      </c>
      <c r="D14" s="6" t="s">
        <v>110</v>
      </c>
      <c r="E14" s="6" t="s">
        <v>111</v>
      </c>
      <c r="F14" s="44">
        <v>34257</v>
      </c>
      <c r="G14" s="6" t="s">
        <v>112</v>
      </c>
    </row>
    <row r="15" spans="2:7" x14ac:dyDescent="0.4">
      <c r="B15" s="6" t="s">
        <v>113</v>
      </c>
      <c r="C15" s="6" t="s">
        <v>13</v>
      </c>
      <c r="D15" s="6" t="s">
        <v>83</v>
      </c>
      <c r="E15" s="6" t="s">
        <v>114</v>
      </c>
      <c r="F15" s="44">
        <v>31232</v>
      </c>
      <c r="G15" s="6" t="s">
        <v>115</v>
      </c>
    </row>
    <row r="16" spans="2:7" x14ac:dyDescent="0.4">
      <c r="B16" s="6" t="s">
        <v>116</v>
      </c>
      <c r="C16" s="6" t="s">
        <v>15</v>
      </c>
      <c r="D16" s="6" t="s">
        <v>110</v>
      </c>
      <c r="E16" s="6" t="s">
        <v>117</v>
      </c>
      <c r="F16" s="44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topLeftCell="A6" workbookViewId="0">
      <selection activeCell="C4" sqref="C4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7" t="s">
        <v>119</v>
      </c>
      <c r="B1" s="17"/>
      <c r="C1" s="17"/>
      <c r="D1" s="17"/>
      <c r="E1" s="17"/>
      <c r="F1" s="17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workbookViewId="0">
      <selection activeCell="J3" sqref="J3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699218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4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IF(_xlfn.RANK.EQ(D3,$D$3:$D$12,0)&lt;=4,CHOOSE(_xlfn.RANK.EQ(D3,$D$3:$D$12,0),"대상","금상","은상","동상"),"")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e">
        <f>HOUR(SMALL(I3:I12,1)&amp;"시간"&amp;MINUTE(SMALL(I3:I12,1)&amp;"분"&amp;SECOND(SMALL(I3:I12,1)&amp;"초")))</f>
        <v>#VALUE!</v>
      </c>
    </row>
    <row r="4" spans="1:14" x14ac:dyDescent="0.4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IF(_xlfn.RANK.EQ(D4,$D$3:$D$12,0)&lt;=4,CHOOSE(_xlfn.RANK.EQ(D4,$D$3:$D$12,0),"대상","금상","은상","동상"),"")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4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4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4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4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4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4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4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4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4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16">
        <f>AVERAGEIFS(H16:M16,H16:M16,"&lt;&gt;"&amp;MAX($H$16:$M$16)-MIN($H$16:$M$16))</f>
        <v>1362.5</v>
      </c>
    </row>
    <row r="17" spans="1:14" x14ac:dyDescent="0.4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>
        <f t="shared" ref="N17:N23" si="2">AVERAGEIFS(H17:M17,H17:M17,"&lt;&gt;"&amp;MAX($H$16:$M$16)-MIN($H$16:$M$16))</f>
        <v>2427.1666666666665</v>
      </c>
    </row>
    <row r="18" spans="1:14" x14ac:dyDescent="0.4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>
        <f t="shared" si="2"/>
        <v>1606.3333333333333</v>
      </c>
    </row>
    <row r="19" spans="1:14" x14ac:dyDescent="0.4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>
        <f t="shared" si="2"/>
        <v>1554.8333333333333</v>
      </c>
    </row>
    <row r="20" spans="1:14" x14ac:dyDescent="0.4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>
        <f t="shared" si="2"/>
        <v>2391.8333333333335</v>
      </c>
    </row>
    <row r="21" spans="1:14" x14ac:dyDescent="0.4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>
        <f t="shared" si="2"/>
        <v>2576.1666666666665</v>
      </c>
    </row>
    <row r="22" spans="1:14" x14ac:dyDescent="0.4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>
        <f t="shared" si="2"/>
        <v>2090.5</v>
      </c>
    </row>
    <row r="23" spans="1:14" x14ac:dyDescent="0.4">
      <c r="A23" s="18" t="s">
        <v>214</v>
      </c>
      <c r="B23" s="19"/>
      <c r="C23" s="19"/>
      <c r="D23" s="20"/>
      <c r="E23" s="6" t="str">
        <f>INDEX(A16:A22,MATCH(DMAX(A15:E22,E15,B15:B16),E16:E22,0))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>
        <f t="shared" si="2"/>
        <v>1999.6666666666667</v>
      </c>
    </row>
    <row r="25" spans="1:14" x14ac:dyDescent="0.4">
      <c r="A25" s="4" t="s">
        <v>36</v>
      </c>
      <c r="B25" s="5" t="s">
        <v>197</v>
      </c>
    </row>
    <row r="26" spans="1:14" x14ac:dyDescent="0.4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4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4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4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4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4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4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4">
      <c r="A33" s="6" t="s">
        <v>209</v>
      </c>
      <c r="B33" s="6" t="s">
        <v>203</v>
      </c>
      <c r="C33" s="6">
        <v>33</v>
      </c>
      <c r="D33" s="6">
        <v>68</v>
      </c>
      <c r="E33" s="21" t="s">
        <v>213</v>
      </c>
      <c r="F33" s="22"/>
    </row>
    <row r="34" spans="1:6" x14ac:dyDescent="0.4">
      <c r="A34" s="6" t="s">
        <v>210</v>
      </c>
      <c r="B34" s="6" t="s">
        <v>205</v>
      </c>
      <c r="C34" s="6">
        <v>22</v>
      </c>
      <c r="D34" s="6">
        <v>54</v>
      </c>
      <c r="E34" s="22"/>
      <c r="F34" s="22"/>
    </row>
    <row r="35" spans="1:6" x14ac:dyDescent="0.4">
      <c r="A35" s="6" t="s">
        <v>211</v>
      </c>
      <c r="B35" s="6" t="s">
        <v>203</v>
      </c>
      <c r="C35" s="6">
        <v>33</v>
      </c>
      <c r="D35" s="6">
        <v>54</v>
      </c>
      <c r="E35" s="23" t="str">
        <f>COUNTIF(C27:C35,_xlfn.MODE.SNGL(C27:C35))&amp;"개"</f>
        <v>4개</v>
      </c>
      <c r="F35" s="23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7" t="s">
        <v>37</v>
      </c>
      <c r="B1" s="17"/>
      <c r="C1" s="17"/>
      <c r="D1" s="17"/>
      <c r="E1" s="17"/>
      <c r="F1" s="17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5" t="s">
        <v>56</v>
      </c>
      <c r="I3" s="25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4" t="s">
        <v>55</v>
      </c>
      <c r="B19" s="24"/>
      <c r="C19" s="24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주정연" comment="만든 사람 주정연 날짜 2026-09-02">
      <inputCells r="I5" val="1200" numFmtId="41"/>
      <inputCells r="I6" val="1700" numFmtId="41"/>
      <inputCells r="I7" val="800" numFmtId="41"/>
    </scenario>
    <scenario name="납품단가인하" locked="1" count="3" user="주정연" comment="만든 사람 주정연 날짜 2026-09-02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A5C9-5ED7-4536-8C3C-3CE378FD4EDC}">
  <sheetPr>
    <outlinePr summaryBelow="0"/>
  </sheetPr>
  <dimension ref="B1:F13"/>
  <sheetViews>
    <sheetView showGridLines="0" topLeftCell="A5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1" t="s">
        <v>239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241</v>
      </c>
      <c r="E3" s="39" t="s">
        <v>236</v>
      </c>
      <c r="F3" s="39" t="s">
        <v>238</v>
      </c>
    </row>
    <row r="4" spans="2:6" ht="46.8" hidden="1" outlineLevel="1" x14ac:dyDescent="0.4">
      <c r="B4" s="34"/>
      <c r="C4" s="34"/>
      <c r="D4" s="27"/>
      <c r="E4" s="41" t="s">
        <v>237</v>
      </c>
      <c r="F4" s="41" t="s">
        <v>237</v>
      </c>
    </row>
    <row r="5" spans="2:6" x14ac:dyDescent="0.4">
      <c r="B5" s="35" t="s">
        <v>240</v>
      </c>
      <c r="C5" s="36"/>
      <c r="D5" s="33"/>
      <c r="E5" s="33"/>
      <c r="F5" s="33"/>
    </row>
    <row r="6" spans="2:6" outlineLevel="1" x14ac:dyDescent="0.4">
      <c r="B6" s="34"/>
      <c r="C6" s="34" t="s">
        <v>232</v>
      </c>
      <c r="D6" s="28">
        <v>1000</v>
      </c>
      <c r="E6" s="40">
        <v>1200</v>
      </c>
      <c r="F6" s="40">
        <v>800</v>
      </c>
    </row>
    <row r="7" spans="2:6" outlineLevel="1" x14ac:dyDescent="0.4">
      <c r="B7" s="34"/>
      <c r="C7" s="34" t="s">
        <v>233</v>
      </c>
      <c r="D7" s="28">
        <v>1500</v>
      </c>
      <c r="E7" s="40">
        <v>1700</v>
      </c>
      <c r="F7" s="40">
        <v>1300</v>
      </c>
    </row>
    <row r="8" spans="2:6" outlineLevel="1" x14ac:dyDescent="0.4">
      <c r="B8" s="34"/>
      <c r="C8" s="34" t="s">
        <v>234</v>
      </c>
      <c r="D8" s="28">
        <v>600</v>
      </c>
      <c r="E8" s="40">
        <v>800</v>
      </c>
      <c r="F8" s="40">
        <v>400</v>
      </c>
    </row>
    <row r="9" spans="2:6" x14ac:dyDescent="0.4">
      <c r="B9" s="35" t="s">
        <v>242</v>
      </c>
      <c r="C9" s="36"/>
      <c r="D9" s="33"/>
      <c r="E9" s="33"/>
      <c r="F9" s="33"/>
    </row>
    <row r="10" spans="2:6" ht="18" outlineLevel="1" thickBot="1" x14ac:dyDescent="0.45">
      <c r="B10" s="37"/>
      <c r="C10" s="37" t="s">
        <v>235</v>
      </c>
      <c r="D10" s="29">
        <v>22312200</v>
      </c>
      <c r="E10" s="29">
        <v>26668000</v>
      </c>
      <c r="F10" s="29">
        <v>17956400</v>
      </c>
    </row>
    <row r="11" spans="2:6" x14ac:dyDescent="0.4">
      <c r="B11" t="s">
        <v>243</v>
      </c>
    </row>
    <row r="12" spans="2:6" x14ac:dyDescent="0.4">
      <c r="B12" t="s">
        <v>244</v>
      </c>
    </row>
    <row r="13" spans="2:6" x14ac:dyDescent="0.4">
      <c r="B13" t="s">
        <v>245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J16" sqref="J16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6" t="s">
        <v>58</v>
      </c>
      <c r="B1" s="26"/>
      <c r="C1" s="26"/>
      <c r="D1" s="26"/>
      <c r="E1" s="26"/>
      <c r="G1" s="26" t="s">
        <v>74</v>
      </c>
      <c r="H1" s="26"/>
      <c r="I1" s="26"/>
      <c r="J1" s="26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2">
        <v>1250</v>
      </c>
      <c r="I3" s="42">
        <v>3000</v>
      </c>
      <c r="J3" s="42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2">
        <v>990</v>
      </c>
      <c r="I4" s="42">
        <v>1800</v>
      </c>
      <c r="J4" s="42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2">
        <v>1350</v>
      </c>
      <c r="I5" s="42">
        <v>3300</v>
      </c>
      <c r="J5" s="42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2">
        <v>920</v>
      </c>
      <c r="I6" s="42">
        <v>2400</v>
      </c>
      <c r="J6" s="42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2">
        <v>1250</v>
      </c>
      <c r="I7" s="42">
        <v>2250</v>
      </c>
      <c r="J7" s="42">
        <v>937500</v>
      </c>
    </row>
    <row r="9" spans="1:10" x14ac:dyDescent="0.4">
      <c r="A9" s="26" t="s">
        <v>69</v>
      </c>
      <c r="B9" s="26"/>
      <c r="C9" s="26"/>
      <c r="D9" s="26"/>
      <c r="E9" s="26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6" t="s">
        <v>70</v>
      </c>
      <c r="B17" s="26"/>
      <c r="C17" s="26"/>
      <c r="D17" s="26"/>
      <c r="E17" s="26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F13" sqref="F13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7" t="s">
        <v>160</v>
      </c>
      <c r="B1" s="17"/>
      <c r="C1" s="17"/>
      <c r="D1" s="17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43">
        <v>2004.0160000000001</v>
      </c>
      <c r="C4" s="43">
        <v>1880.616</v>
      </c>
      <c r="D4" s="43">
        <v>2161.9679999999998</v>
      </c>
    </row>
    <row r="5" spans="1:4" x14ac:dyDescent="0.4">
      <c r="A5" s="6" t="s">
        <v>167</v>
      </c>
      <c r="B5" s="43">
        <v>1947.252</v>
      </c>
      <c r="C5" s="43">
        <v>1852.2339999999999</v>
      </c>
      <c r="D5" s="43">
        <v>2026.2280000000001</v>
      </c>
    </row>
    <row r="6" spans="1:4" x14ac:dyDescent="0.4">
      <c r="A6" s="6" t="s">
        <v>168</v>
      </c>
      <c r="B6" s="43">
        <v>1879.3820000000001</v>
      </c>
      <c r="C6" s="43">
        <v>2041.0360000000001</v>
      </c>
      <c r="D6" s="43">
        <v>1996.6120000000001</v>
      </c>
    </row>
    <row r="7" spans="1:4" x14ac:dyDescent="0.4">
      <c r="A7" s="6" t="s">
        <v>169</v>
      </c>
      <c r="B7" s="43">
        <v>1987.9739999999999</v>
      </c>
      <c r="C7" s="43">
        <v>1880.616</v>
      </c>
      <c r="D7" s="43">
        <v>2016.356</v>
      </c>
    </row>
    <row r="8" spans="1:4" x14ac:dyDescent="0.4">
      <c r="A8" s="6" t="s">
        <v>170</v>
      </c>
      <c r="B8" s="43">
        <v>1868.2760000000001</v>
      </c>
      <c r="C8" s="43">
        <v>1938.614</v>
      </c>
      <c r="D8" s="43">
        <v>1885.5519999999999</v>
      </c>
    </row>
    <row r="9" spans="1:4" x14ac:dyDescent="0.4">
      <c r="A9" s="6" t="s">
        <v>171</v>
      </c>
      <c r="B9" s="43">
        <v>1762.152</v>
      </c>
      <c r="C9" s="43">
        <v>1709.09</v>
      </c>
      <c r="D9" s="43">
        <v>1726.366</v>
      </c>
    </row>
    <row r="10" spans="1:4" x14ac:dyDescent="0.4">
      <c r="A10" s="6" t="s">
        <v>172</v>
      </c>
      <c r="B10" s="43">
        <v>1890.4880000000001</v>
      </c>
      <c r="C10" s="43">
        <v>1828.788</v>
      </c>
      <c r="D10" s="43">
        <v>1871.9780000000001</v>
      </c>
    </row>
    <row r="11" spans="1:4" x14ac:dyDescent="0.4">
      <c r="A11" s="6" t="s">
        <v>173</v>
      </c>
      <c r="B11" s="43">
        <f>AVERAGE(B4:B10)</f>
        <v>1905.6485714285714</v>
      </c>
      <c r="C11" s="43">
        <f t="shared" ref="C11:D11" si="0">AVERAGE(C4:C10)</f>
        <v>1875.8562857142858</v>
      </c>
      <c r="D11" s="43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0" workbookViewId="0">
      <selection activeCell="K18" sqref="K18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7" t="s">
        <v>174</v>
      </c>
      <c r="B1" s="17"/>
      <c r="C1" s="17"/>
      <c r="D1" s="17"/>
      <c r="E1" s="17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주정연</cp:lastModifiedBy>
  <dcterms:created xsi:type="dcterms:W3CDTF">2023-04-27T08:01:32Z</dcterms:created>
  <dcterms:modified xsi:type="dcterms:W3CDTF">2026-09-02T05:26:31Z</dcterms:modified>
</cp:coreProperties>
</file>