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\OneDrive\바탕 화면\대학과제\길벗컴활1급통합\기출\03회\"/>
    </mc:Choice>
  </mc:AlternateContent>
  <bookViews>
    <workbookView xWindow="0" yWindow="0" windowWidth="19200" windowHeight="7428" activeTab="6"/>
  </bookViews>
  <sheets>
    <sheet name="기본작업" sheetId="1" r:id="rId1"/>
    <sheet name="계산작업" sheetId="2" r:id="rId2"/>
    <sheet name="분석작업-1" sheetId="4" r:id="rId3"/>
    <sheet name="분석작업-2" sheetId="11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기본작업!$A$2:$G$40</definedName>
    <definedName name="_xlnm.Criteria" localSheetId="0">기본작업!$I$2:$I$3</definedName>
    <definedName name="_xlnm.Extract" localSheetId="0">기본작업!$I$5:$O$5</definedName>
    <definedName name="_xlnm.Print_Area" localSheetId="0">기본작업!$A$1:$G$40</definedName>
    <definedName name="_xlnm.Print_Titles" localSheetId="0">기본작업!$1:$2</definedName>
  </definedNames>
  <calcPr calcId="152511"/>
  <pivotCaches>
    <pivotCache cacheId="6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혈액보유현황-2a28df14-7e77-4c13-9f88-7ae4d74e9ef5" name="혈액보유현황" connection="혈액보유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Q5" i="2" a="1"/>
  <c r="Q5" i="2" s="1"/>
  <c r="Q6" i="2" a="1"/>
  <c r="Q6" i="2" s="1"/>
  <c r="Q7" i="2" a="1"/>
  <c r="Q7" i="2" s="1"/>
  <c r="Q4" i="2" a="1"/>
  <c r="Q4" i="2" s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" i="2"/>
  <c r="P5" i="2" a="1"/>
  <c r="P5" i="2" s="1"/>
  <c r="P6" i="2" a="1"/>
  <c r="P6" i="2" s="1"/>
  <c r="P7" i="2" a="1"/>
  <c r="P7" i="2" s="1"/>
  <c r="P4" i="2" a="1"/>
  <c r="P4" i="2" s="1"/>
  <c r="E35" i="11"/>
  <c r="E33" i="11"/>
  <c r="E25" i="11"/>
  <c r="E18" i="11"/>
  <c r="E10" i="11"/>
  <c r="E36" i="11" s="1"/>
  <c r="E34" i="11"/>
  <c r="E26" i="11"/>
  <c r="E19" i="11"/>
  <c r="E11" i="11"/>
  <c r="B5" i="2"/>
  <c r="B9" i="2"/>
  <c r="B13" i="2"/>
  <c r="B17" i="2"/>
  <c r="B21" i="2"/>
  <c r="B25" i="2"/>
  <c r="B29" i="2"/>
  <c r="B33" i="2"/>
  <c r="B37" i="2"/>
  <c r="B41" i="2"/>
  <c r="B16" i="2"/>
  <c r="B24" i="2"/>
  <c r="B36" i="2"/>
  <c r="B6" i="2"/>
  <c r="B10" i="2"/>
  <c r="B14" i="2"/>
  <c r="B18" i="2"/>
  <c r="B22" i="2"/>
  <c r="B26" i="2"/>
  <c r="B30" i="2"/>
  <c r="B34" i="2"/>
  <c r="B38" i="2"/>
  <c r="B42" i="2"/>
  <c r="B12" i="2"/>
  <c r="B20" i="2"/>
  <c r="B32" i="2"/>
  <c r="B7" i="2"/>
  <c r="B11" i="2"/>
  <c r="B15" i="2"/>
  <c r="B19" i="2"/>
  <c r="B23" i="2"/>
  <c r="B27" i="2"/>
  <c r="B31" i="2"/>
  <c r="B35" i="2"/>
  <c r="B39" i="2"/>
  <c r="B43" i="2"/>
  <c r="B8" i="2"/>
  <c r="B28" i="2"/>
  <c r="B40" i="2"/>
  <c r="B4" i="2"/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" i="2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혈액보유현황" type="103" refreshedVersion="5" minRefreshableVersion="5">
    <extLst>
      <ext xmlns:x15="http://schemas.microsoft.com/office/spreadsheetml/2010/11/main" uri="{DE250136-89BD-433C-8126-D09CA5730AF9}">
        <x15:connection id="혈액보유현황-2a28df14-7e77-4c13-9f88-7ae4d74e9ef5" autoDelete="1">
          <x15:textPr prompt="0" codePage="949" sourceFile="C:\Users\a\OneDrive\바탕 화면\대학과제\길벗컴활1급통합\기출\03회\혈액보유현황.csv" tab="0" comma="1">
            <textFields count="6">
              <textField/>
              <textField/>
              <textField/>
              <textField/>
              <textField type="skip"/>
              <textField type="skip"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<sst xmlns="http://schemas.openxmlformats.org/spreadsheetml/2006/main" count="357" uniqueCount="208">
  <si>
    <t>[표1]</t>
    <phoneticPr fontId="1" type="noConversion"/>
  </si>
  <si>
    <t>선수명</t>
    <phoneticPr fontId="1" type="noConversion"/>
  </si>
  <si>
    <t>구분</t>
    <phoneticPr fontId="1" type="noConversion"/>
  </si>
  <si>
    <t>순번</t>
    <phoneticPr fontId="1" type="noConversion"/>
  </si>
  <si>
    <t>본번</t>
    <phoneticPr fontId="1" type="noConversion"/>
  </si>
  <si>
    <t>부번</t>
    <phoneticPr fontId="1" type="noConversion"/>
  </si>
  <si>
    <t>월세</t>
    <phoneticPr fontId="1" type="noConversion"/>
  </si>
  <si>
    <t>매매가</t>
    <phoneticPr fontId="1" type="noConversion"/>
  </si>
  <si>
    <t>건물명</t>
    <phoneticPr fontId="1" type="noConversion"/>
  </si>
  <si>
    <t>10년대출시월불입액</t>
    <phoneticPr fontId="1" type="noConversion"/>
  </si>
  <si>
    <t>10년후월세가치</t>
    <phoneticPr fontId="1" type="noConversion"/>
  </si>
  <si>
    <t>옥외_주차수</t>
    <phoneticPr fontId="1" type="noConversion"/>
  </si>
  <si>
    <t>옥내_주차수</t>
    <phoneticPr fontId="1" type="noConversion"/>
  </si>
  <si>
    <t>총주차수</t>
    <phoneticPr fontId="1" type="noConversion"/>
  </si>
  <si>
    <t>[표2]</t>
    <phoneticPr fontId="1" type="noConversion"/>
  </si>
  <si>
    <t>법정동명</t>
    <phoneticPr fontId="1" type="noConversion"/>
  </si>
  <si>
    <t>순위 1~3위의 평균 총주차수</t>
    <phoneticPr fontId="1" type="noConversion"/>
  </si>
  <si>
    <t>대륙</t>
    <phoneticPr fontId="1" type="noConversion"/>
  </si>
  <si>
    <t>국가</t>
    <phoneticPr fontId="1" type="noConversion"/>
  </si>
  <si>
    <t>2021년</t>
  </si>
  <si>
    <t>2022년</t>
  </si>
  <si>
    <t>강수량</t>
    <phoneticPr fontId="1" type="noConversion"/>
  </si>
  <si>
    <t>방류량</t>
    <phoneticPr fontId="1" type="noConversion"/>
  </si>
  <si>
    <t>유입량</t>
    <phoneticPr fontId="1" type="noConversion"/>
  </si>
  <si>
    <t>평균저수율</t>
    <phoneticPr fontId="1" type="noConversion"/>
  </si>
  <si>
    <t>%</t>
    <phoneticPr fontId="1" type="noConversion"/>
  </si>
  <si>
    <t>단위</t>
    <phoneticPr fontId="1" type="noConversion"/>
  </si>
  <si>
    <t>평균저수량</t>
    <phoneticPr fontId="1" type="noConversion"/>
  </si>
  <si>
    <t>백만㎥</t>
    <phoneticPr fontId="1" type="noConversion"/>
  </si>
  <si>
    <t>포지션</t>
    <phoneticPr fontId="1" type="noConversion"/>
  </si>
  <si>
    <t>투수</t>
    <phoneticPr fontId="1" type="noConversion"/>
  </si>
  <si>
    <t>신장</t>
    <phoneticPr fontId="1" type="noConversion"/>
  </si>
  <si>
    <t>체중</t>
    <phoneticPr fontId="1" type="noConversion"/>
  </si>
  <si>
    <t>우타</t>
    <phoneticPr fontId="1" type="noConversion"/>
  </si>
  <si>
    <t>타석</t>
    <phoneticPr fontId="1" type="noConversion"/>
  </si>
  <si>
    <t>송천동</t>
  </si>
  <si>
    <t>미장동</t>
  </si>
  <si>
    <t>서신동</t>
  </si>
  <si>
    <t>효자동</t>
  </si>
  <si>
    <t>영창드림맨션</t>
  </si>
  <si>
    <t>군산미장2차아이파크</t>
  </si>
  <si>
    <t>선변서신고을</t>
  </si>
  <si>
    <t>세븐팰리스데시앙</t>
  </si>
  <si>
    <t>주공3차</t>
  </si>
  <si>
    <t>광진선수촌</t>
  </si>
  <si>
    <t>태양</t>
  </si>
  <si>
    <t>엘에이치비엘로스</t>
  </si>
  <si>
    <t>제일1차</t>
  </si>
  <si>
    <t>모아엘가</t>
  </si>
  <si>
    <t>신흥장미2</t>
  </si>
  <si>
    <t>성산</t>
  </si>
  <si>
    <t>덕천하이트</t>
  </si>
  <si>
    <t>온천마을제일</t>
  </si>
  <si>
    <t>정읍상동대광로제비앙</t>
  </si>
  <si>
    <t>전주첨단코아루1차</t>
  </si>
  <si>
    <t>동산동제일2차아파트</t>
  </si>
  <si>
    <t>영무예다음</t>
  </si>
  <si>
    <t>쌍용서신</t>
  </si>
  <si>
    <t>호반베르디움5단지</t>
  </si>
  <si>
    <t>서부신시가지코아루해피트리</t>
  </si>
  <si>
    <t>현대아파트</t>
  </si>
  <si>
    <t>개나리2차</t>
  </si>
  <si>
    <t>월드컵이지움</t>
  </si>
  <si>
    <t>평화주공1,2</t>
  </si>
  <si>
    <t>동아한일</t>
  </si>
  <si>
    <t>팔복동남양임대</t>
  </si>
  <si>
    <t>현대(2차)</t>
  </si>
  <si>
    <t>군산디오션시티푸르지오</t>
  </si>
  <si>
    <t>태평아이파크</t>
  </si>
  <si>
    <t>제일아파트</t>
  </si>
  <si>
    <t>현대</t>
  </si>
  <si>
    <t>현대파인빌</t>
  </si>
  <si>
    <t>호반베르디움</t>
  </si>
  <si>
    <t>전주혁신중흥에스클래스</t>
  </si>
  <si>
    <t>나운동보람더하임</t>
  </si>
  <si>
    <t>한성</t>
  </si>
  <si>
    <t>유토피아아파트</t>
  </si>
  <si>
    <t>고산동우더리치</t>
  </si>
  <si>
    <t>삼소(동원)</t>
  </si>
  <si>
    <t>송천동</t>
    <phoneticPr fontId="1" type="noConversion"/>
  </si>
  <si>
    <t>서신동</t>
    <phoneticPr fontId="1" type="noConversion"/>
  </si>
  <si>
    <t>효자동</t>
    <phoneticPr fontId="1" type="noConversion"/>
  </si>
  <si>
    <t>미장동</t>
    <phoneticPr fontId="1" type="noConversion"/>
  </si>
  <si>
    <t>미국</t>
    <phoneticPr fontId="1" type="noConversion"/>
  </si>
  <si>
    <t>러시아</t>
    <phoneticPr fontId="1" type="noConversion"/>
  </si>
  <si>
    <t>일본</t>
    <phoneticPr fontId="1" type="noConversion"/>
  </si>
  <si>
    <t>독일</t>
    <phoneticPr fontId="1" type="noConversion"/>
  </si>
  <si>
    <t>대한민국</t>
    <phoneticPr fontId="1" type="noConversion"/>
  </si>
  <si>
    <t>아시아</t>
    <phoneticPr fontId="1" type="noConversion"/>
  </si>
  <si>
    <t>유럽</t>
    <phoneticPr fontId="1" type="noConversion"/>
  </si>
  <si>
    <t>오세아니아</t>
    <phoneticPr fontId="1" type="noConversion"/>
  </si>
  <si>
    <t>-</t>
  </si>
  <si>
    <t>북아메리카</t>
    <phoneticPr fontId="1" type="noConversion"/>
  </si>
  <si>
    <t>남아메리카</t>
    <phoneticPr fontId="1" type="noConversion"/>
  </si>
  <si>
    <t>키프로스</t>
    <phoneticPr fontId="1" type="noConversion"/>
  </si>
  <si>
    <t>이스라엘</t>
    <phoneticPr fontId="1" type="noConversion"/>
  </si>
  <si>
    <t>카자흐스탄</t>
    <phoneticPr fontId="1" type="noConversion"/>
  </si>
  <si>
    <t>튀르키예</t>
    <phoneticPr fontId="1" type="noConversion"/>
  </si>
  <si>
    <t>멕시코</t>
    <phoneticPr fontId="1" type="noConversion"/>
  </si>
  <si>
    <t>칠레</t>
    <phoneticPr fontId="1" type="noConversion"/>
  </si>
  <si>
    <t>콜롬비아</t>
    <phoneticPr fontId="1" type="noConversion"/>
  </si>
  <si>
    <t>벨라루스</t>
    <phoneticPr fontId="1" type="noConversion"/>
  </si>
  <si>
    <t>벨기에</t>
    <phoneticPr fontId="1" type="noConversion"/>
  </si>
  <si>
    <t>불가리아</t>
    <phoneticPr fontId="1" type="noConversion"/>
  </si>
  <si>
    <t>덴마크</t>
    <phoneticPr fontId="1" type="noConversion"/>
  </si>
  <si>
    <t>에스토니아</t>
    <phoneticPr fontId="1" type="noConversion"/>
  </si>
  <si>
    <t>핀란드</t>
    <phoneticPr fontId="1" type="noConversion"/>
  </si>
  <si>
    <t>프랑스</t>
    <phoneticPr fontId="1" type="noConversion"/>
  </si>
  <si>
    <t>헝가리</t>
    <phoneticPr fontId="1" type="noConversion"/>
  </si>
  <si>
    <t>아이슬란드</t>
    <phoneticPr fontId="1" type="noConversion"/>
  </si>
  <si>
    <t>아일랜드</t>
    <phoneticPr fontId="1" type="noConversion"/>
  </si>
  <si>
    <t>이탈리아</t>
    <phoneticPr fontId="1" type="noConversion"/>
  </si>
  <si>
    <t>리히텐슈타인</t>
    <phoneticPr fontId="1" type="noConversion"/>
  </si>
  <si>
    <t>리투아니아</t>
    <phoneticPr fontId="1" type="noConversion"/>
  </si>
  <si>
    <t>룩셈부르크</t>
    <phoneticPr fontId="1" type="noConversion"/>
  </si>
  <si>
    <t>몰타</t>
    <phoneticPr fontId="1" type="noConversion"/>
  </si>
  <si>
    <t>네덜란드</t>
    <phoneticPr fontId="1" type="noConversion"/>
  </si>
  <si>
    <t>노르웨이</t>
    <phoneticPr fontId="1" type="noConversion"/>
  </si>
  <si>
    <t>폴란드</t>
    <phoneticPr fontId="1" type="noConversion"/>
  </si>
  <si>
    <t>포르투갈</t>
    <phoneticPr fontId="1" type="noConversion"/>
  </si>
  <si>
    <t>루마니아</t>
    <phoneticPr fontId="1" type="noConversion"/>
  </si>
  <si>
    <t>슬로바키아</t>
    <phoneticPr fontId="1" type="noConversion"/>
  </si>
  <si>
    <t>스페인</t>
    <phoneticPr fontId="1" type="noConversion"/>
  </si>
  <si>
    <t>스웨덴</t>
    <phoneticPr fontId="1" type="noConversion"/>
  </si>
  <si>
    <t>스위스</t>
    <phoneticPr fontId="1" type="noConversion"/>
  </si>
  <si>
    <t>오스트레일리아</t>
    <phoneticPr fontId="1" type="noConversion"/>
  </si>
  <si>
    <t>뉴질랜드</t>
    <phoneticPr fontId="1" type="noConversion"/>
  </si>
  <si>
    <t>구분별</t>
  </si>
  <si>
    <t>별정통신서비스</t>
  </si>
  <si>
    <t>실적치</t>
  </si>
  <si>
    <t/>
  </si>
  <si>
    <t>전망치</t>
  </si>
  <si>
    <t>부가통신서비스</t>
  </si>
  <si>
    <t>방송서비스</t>
  </si>
  <si>
    <t>통신기기</t>
  </si>
  <si>
    <t>방송기기</t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</si>
  <si>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</si>
  <si>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</si>
  <si>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</si>
  <si>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</si>
  <si>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</si>
  <si>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</si>
  <si>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[표1] 부문별 IT-BSI</t>
    <phoneticPr fontId="1" type="noConversion"/>
  </si>
  <si>
    <t>IT산업별</t>
    <phoneticPr fontId="1" type="noConversion"/>
  </si>
  <si>
    <t>류현진</t>
    <phoneticPr fontId="1" type="noConversion"/>
  </si>
  <si>
    <t>폰세</t>
    <phoneticPr fontId="1" type="noConversion"/>
  </si>
  <si>
    <t>한승혁</t>
    <phoneticPr fontId="1" type="noConversion"/>
  </si>
  <si>
    <t>최재훈</t>
    <phoneticPr fontId="1" type="noConversion"/>
  </si>
  <si>
    <t>포수</t>
    <phoneticPr fontId="1" type="noConversion"/>
  </si>
  <si>
    <t>이재원</t>
    <phoneticPr fontId="1" type="noConversion"/>
  </si>
  <si>
    <t>이도윤</t>
    <phoneticPr fontId="1" type="noConversion"/>
  </si>
  <si>
    <t>내야수</t>
    <phoneticPr fontId="1" type="noConversion"/>
  </si>
  <si>
    <t>노시환</t>
    <phoneticPr fontId="1" type="noConversion"/>
  </si>
  <si>
    <t>하주석</t>
    <phoneticPr fontId="1" type="noConversion"/>
  </si>
  <si>
    <t>채은성</t>
    <phoneticPr fontId="1" type="noConversion"/>
  </si>
  <si>
    <t>김인환</t>
    <phoneticPr fontId="1" type="noConversion"/>
  </si>
  <si>
    <t>문현빈</t>
    <phoneticPr fontId="1" type="noConversion"/>
  </si>
  <si>
    <t>황영묵</t>
    <phoneticPr fontId="1" type="noConversion"/>
  </si>
  <si>
    <t>이진영</t>
    <phoneticPr fontId="1" type="noConversion"/>
  </si>
  <si>
    <t>외야수</t>
    <phoneticPr fontId="1" type="noConversion"/>
  </si>
  <si>
    <t>김태연</t>
    <phoneticPr fontId="1" type="noConversion"/>
  </si>
  <si>
    <t>플로리얼</t>
    <phoneticPr fontId="1" type="noConversion"/>
  </si>
  <si>
    <t>최인호</t>
    <phoneticPr fontId="1" type="noConversion"/>
  </si>
  <si>
    <t>이원석</t>
    <phoneticPr fontId="1" type="noConversion"/>
  </si>
  <si>
    <t>이민재</t>
    <phoneticPr fontId="1" type="noConversion"/>
  </si>
  <si>
    <t>석탄류합</t>
  </si>
  <si>
    <t>석유류합</t>
  </si>
  <si>
    <t>가스류합</t>
  </si>
  <si>
    <t>전력</t>
  </si>
  <si>
    <t>음, 식료품</t>
    <phoneticPr fontId="1" type="noConversion"/>
  </si>
  <si>
    <t>담배</t>
    <phoneticPr fontId="1" type="noConversion"/>
  </si>
  <si>
    <t>섬유제품</t>
    <phoneticPr fontId="1" type="noConversion"/>
  </si>
  <si>
    <t>의류제품</t>
    <phoneticPr fontId="1" type="noConversion"/>
  </si>
  <si>
    <t>가죽제품</t>
    <phoneticPr fontId="1" type="noConversion"/>
  </si>
  <si>
    <t>나무제품</t>
    <phoneticPr fontId="1" type="noConversion"/>
  </si>
  <si>
    <t>업종</t>
    <phoneticPr fontId="1" type="noConversion"/>
  </si>
  <si>
    <t>에너지원</t>
    <phoneticPr fontId="1" type="noConversion"/>
  </si>
  <si>
    <t>mm</t>
  </si>
  <si>
    <t>[표1] 대륙별 국가별 온실가스 배출량</t>
    <phoneticPr fontId="1" type="noConversion"/>
  </si>
  <si>
    <t>2025년</t>
    <phoneticPr fontId="1" type="noConversion"/>
  </si>
  <si>
    <t>2024년</t>
    <phoneticPr fontId="1" type="noConversion"/>
  </si>
  <si>
    <t>2023년</t>
  </si>
  <si>
    <t>최대 총주차수 건물명</t>
    <phoneticPr fontId="1" type="noConversion"/>
  </si>
  <si>
    <t>2019년</t>
  </si>
  <si>
    <t>2020년</t>
  </si>
  <si>
    <t>[표1] 댐저수 현황</t>
    <phoneticPr fontId="1" type="noConversion"/>
  </si>
  <si>
    <t>[표1] 업종별/에너지원별 CO2 배출량</t>
    <phoneticPr fontId="1" type="noConversion"/>
  </si>
  <si>
    <t>조건</t>
    <phoneticPr fontId="1" type="noConversion"/>
  </si>
  <si>
    <t>총합계</t>
  </si>
  <si>
    <t>날짜</t>
  </si>
  <si>
    <t>평균: 서울/경기도</t>
  </si>
  <si>
    <t>평균: 충청도</t>
  </si>
  <si>
    <t>평균: 강원도</t>
  </si>
  <si>
    <t>석탄류합 평균</t>
  </si>
  <si>
    <t>가스류합 평균</t>
  </si>
  <si>
    <t>석유류합 평균</t>
  </si>
  <si>
    <t>전력 평균</t>
  </si>
  <si>
    <t>전체 평균</t>
  </si>
  <si>
    <t>가스류합 개수</t>
  </si>
  <si>
    <t>석유류합 개수</t>
  </si>
  <si>
    <t>석탄류합 개수</t>
  </si>
  <si>
    <t>전력 개수</t>
  </si>
  <si>
    <t>전체 개수</t>
  </si>
  <si>
    <t>한승혁</t>
  </si>
  <si>
    <t>포수</t>
  </si>
  <si>
    <t>양타</t>
  </si>
  <si>
    <t>좌타</t>
  </si>
  <si>
    <t>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</si>
</sst>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₩&quot;#,##0;[Red]\-&quot;₩&quot;#,##0"/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444444"/>
      <name val="맑은 고딕"/>
      <family val="3"/>
      <charset val="129"/>
      <scheme val="minor"/>
    </font>
    <font>
      <sz val="11"/>
      <color rgb="FF171717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0" fillId="0" borderId="2" xfId="1" applyFont="1" applyBorder="1">
      <alignment vertical="center"/>
    </xf>
    <xf numFmtId="41" fontId="0" fillId="0" borderId="1" xfId="1" applyFont="1" applyBorder="1">
      <alignment vertical="center"/>
    </xf>
    <xf numFmtId="6" fontId="0" fillId="0" borderId="2" xfId="0" applyNumberFormat="1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7" fillId="0" borderId="1" xfId="0" applyFont="1" applyBorder="1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댐저수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'기타작업-2'!$A$8</c:f>
              <c:strCache>
                <c:ptCount val="1"/>
                <c:pt idx="0">
                  <c:v>평균저수율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'기타작업-2'!$C$8:$I$8</c15:sqref>
                  </c15:fullRef>
                </c:ext>
              </c:extLst>
              <c:f>'기타작업-2'!$D$8:$I$8</c:f>
              <c:numCache>
                <c:formatCode>General</c:formatCode>
                <c:ptCount val="6"/>
                <c:pt idx="0">
                  <c:v>42.3</c:v>
                </c:pt>
                <c:pt idx="1">
                  <c:v>47.2</c:v>
                </c:pt>
                <c:pt idx="2">
                  <c:v>45.7</c:v>
                </c:pt>
                <c:pt idx="3">
                  <c:v>52.8</c:v>
                </c:pt>
                <c:pt idx="4">
                  <c:v>62.3</c:v>
                </c:pt>
                <c:pt idx="5">
                  <c:v>65.400000000000006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4752336"/>
        <c:axId val="264748528"/>
      </c:areaChart>
      <c:lineChart>
        <c:grouping val="standard"/>
        <c:varyColors val="0"/>
        <c:ser>
          <c:idx val="0"/>
          <c:order val="0"/>
          <c:tx>
            <c:strRef>
              <c:f>'기타작업-2'!$A$4</c:f>
              <c:strCache>
                <c:ptCount val="1"/>
                <c:pt idx="0">
                  <c:v>강수량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'기타작업-2'!$C$3:$I$3</c15:sqref>
                  </c15:fullRef>
                </c:ext>
              </c:extLst>
              <c:f>'기타작업-2'!$D$3:$I$3</c:f>
              <c:strCache>
                <c:ptCount val="6"/>
                <c:pt idx="0">
                  <c:v>2020년</c:v>
                </c:pt>
                <c:pt idx="1">
                  <c:v>2021년</c:v>
                </c:pt>
                <c:pt idx="2">
                  <c:v>2022년</c:v>
                </c:pt>
                <c:pt idx="3">
                  <c:v>2023년</c:v>
                </c:pt>
                <c:pt idx="4">
                  <c:v>2024년</c:v>
                </c:pt>
                <c:pt idx="5">
                  <c:v>2025년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'기타작업-2'!$C$4:$I$4</c15:sqref>
                  </c15:fullRef>
                </c:ext>
              </c:extLst>
              <c:f>'기타작업-2'!$D$4:$I$4</c:f>
              <c:numCache>
                <c:formatCode>General</c:formatCode>
                <c:ptCount val="6"/>
                <c:pt idx="0">
                  <c:v>925</c:v>
                </c:pt>
                <c:pt idx="1" formatCode="#,##0">
                  <c:v>1265</c:v>
                </c:pt>
                <c:pt idx="2">
                  <c:v>877</c:v>
                </c:pt>
                <c:pt idx="3" formatCode="#,##0">
                  <c:v>1438</c:v>
                </c:pt>
                <c:pt idx="4" formatCode="#,##0">
                  <c:v>1076</c:v>
                </c:pt>
                <c:pt idx="5" formatCode="#,##0">
                  <c:v>1646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2F4-4458-86DF-8CE1BB90E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846416"/>
        <c:axId val="281848048"/>
      </c:lineChart>
      <c:catAx>
        <c:axId val="28184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1848048"/>
        <c:crosses val="autoZero"/>
        <c:auto val="1"/>
        <c:lblAlgn val="ctr"/>
        <c:lblOffset val="100"/>
        <c:noMultiLvlLbl val="0"/>
      </c:catAx>
      <c:valAx>
        <c:axId val="28184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'기타작업-2'!$B$4</c:f>
              <c:strCache>
                <c:ptCount val="1"/>
                <c:pt idx="0">
                  <c:v>mm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1846416"/>
        <c:crosses val="autoZero"/>
        <c:crossBetween val="between"/>
      </c:valAx>
      <c:valAx>
        <c:axId val="264748528"/>
        <c:scaling>
          <c:orientation val="minMax"/>
        </c:scaling>
        <c:delete val="0"/>
        <c:axPos val="r"/>
        <c:title>
          <c:tx>
            <c:strRef>
              <c:f>'기타작업-2'!$B$8</c:f>
              <c:strCache>
                <c:ptCount val="1"/>
                <c:pt idx="0">
                  <c:v>%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752336"/>
        <c:crosses val="max"/>
        <c:crossBetween val="between"/>
      </c:valAx>
      <c:catAx>
        <c:axId val="26475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4748528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14</xdr:row>
      <xdr:rowOff>22860</xdr:rowOff>
    </xdr:from>
    <xdr:to>
      <xdr:col>5</xdr:col>
      <xdr:colOff>0</xdr:colOff>
      <xdr:row>15</xdr:row>
      <xdr:rowOff>201930</xdr:rowOff>
    </xdr:to>
    <xdr:sp macro="[0]!서식적용" textlink="">
      <xdr:nvSpPr>
        <xdr:cNvPr id="2" name="사각형 설명선 1"/>
        <xdr:cNvSpPr/>
      </xdr:nvSpPr>
      <xdr:spPr>
        <a:xfrm>
          <a:off x="1851660" y="2956560"/>
          <a:ext cx="1021080" cy="38862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15240</xdr:colOff>
      <xdr:row>14</xdr:row>
      <xdr:rowOff>19050</xdr:rowOff>
    </xdr:from>
    <xdr:to>
      <xdr:col>7</xdr:col>
      <xdr:colOff>495300</xdr:colOff>
      <xdr:row>15</xdr:row>
      <xdr:rowOff>198120</xdr:rowOff>
    </xdr:to>
    <xdr:sp macro="[0]!서식해제" textlink="">
      <xdr:nvSpPr>
        <xdr:cNvPr id="3" name="사각형 설명선 2"/>
        <xdr:cNvSpPr/>
      </xdr:nvSpPr>
      <xdr:spPr>
        <a:xfrm>
          <a:off x="3402330" y="2952750"/>
          <a:ext cx="994410" cy="38862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</xdr:rowOff>
    </xdr:from>
    <xdr:to>
      <xdr:col>6</xdr:col>
      <xdr:colOff>741045</xdr:colOff>
      <xdr:row>24</xdr:row>
      <xdr:rowOff>1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354330</xdr:colOff>
          <xdr:row>0</xdr:row>
          <xdr:rowOff>68580</xdr:rowOff>
        </xdr:from>
        <xdr:to>
          <xdr:col>5</xdr:col>
          <xdr:colOff>582930</xdr:colOff>
          <xdr:row>1</xdr:row>
          <xdr:rowOff>163830</xdr:rowOff>
        </xdr:to>
        <xdr:sp macro="" textlink="">
          <xdr:nvSpPr>
            <xdr:cNvPr id="7169" name="cmd포지션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xmlns="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a" refreshedDate="46216.518398379631" backgroundQuery="1" createdVersion="5" refreshedVersion="5" minRefreshableVersion="3" recordCount="0" supportSubquery="1" supportAdvancedDrill="1">
  <cacheSource type="external" connectionId="1"/>
  <cacheFields count="4">
    <cacheField name="[Measures].[평균 서울경기도]" caption="평균 서울경기도" numFmtId="0" hierarchy="7" level="32767"/>
    <cacheField name="[Measures].[평균 충청도]" caption="평균 충청도" numFmtId="0" hierarchy="8" level="32767"/>
    <cacheField name="[Measures].[평균 강원도]" caption="평균 강원도" numFmtId="0" hierarchy="9" level="32767"/>
    <cacheField name="[혈액보유현황].[날짜].[날짜]" caption="날짜" numFmtId="0" level="1">
      <sharedItems containsSemiMixedTypes="0" containsNonDate="0" containsDate="1" containsString="0" minDate="2025-01-01T00:00:00" maxDate="2026-01-01T00:00:00" count="365"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</sharedItems>
    </cacheField>
  </cacheFields>
  <cacheHierarchies count="12">
    <cacheHierarchy uniqueName="[혈액보유현황].[날짜]" caption="날짜" attribute="1" time="1" defaultMemberUniqueName="[혈액보유현황].[날짜].[All]" allUniqueName="[혈액보유현황].[날짜].[All]" dimensionUniqueName="[혈액보유현황]" displayFolder="" count="2" memberValueDatatype="7" unbalanced="0">
      <fieldsUsage count="2">
        <fieldUsage x="-1"/>
        <fieldUsage x="3"/>
      </fieldsUsage>
    </cacheHierarchy>
    <cacheHierarchy uniqueName="[혈액보유현황].[서울/경기도]" caption="서울/경기도" attribute="1" defaultMemberUniqueName="[혈액보유현황].[서울/경기도].[All]" allUniqueName="[혈액보유현황].[서울/경기도].[All]" dimensionUniqueName="[혈액보유현황]" displayFolder="" count="0" memberValueDatatype="20" unbalanced="0"/>
    <cacheHierarchy uniqueName="[혈액보유현황].[충청도]" caption="충청도" attribute="1" defaultMemberUniqueName="[혈액보유현황].[충청도].[All]" allUniqueName="[혈액보유현황].[충청도].[All]" dimensionUniqueName="[혈액보유현황]" displayFolder="" count="0" memberValueDatatype="20" unbalanced="0"/>
    <cacheHierarchy uniqueName="[혈액보유현황].[강원도]" caption="강원도" attribute="1" defaultMemberUniqueName="[혈액보유현황].[강원도].[All]" allUniqueName="[혈액보유현황].[강원도].[All]" dimensionUniqueName="[혈액보유현황]" displayFolder="" count="0" memberValueDatatype="20" unbalanced="0"/>
    <cacheHierarchy uniqueName="[Measures].[합계 서울경기도]" caption="합계 서울경기도" measure="1" displayFolder="" measureGroup="혈액보유현황" count="0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 충청도]" caption="합계 충청도" measure="1" displayFolder="" measureGroup="혈액보유현황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 강원도]" caption="합계 강원도" measure="1" displayFolder="" measureGroup="혈액보유현황" count="0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 서울경기도]" caption="평균 서울경기도" measure="1" displayFolder="" measureGroup="혈액보유현황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 충청도]" caption="평균 충청도" measure="1" displayFolder="" measureGroup="혈액보유현황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 강원도]" caption="평균 강원도" measure="1" displayFolder="" measureGroup="혈액보유현황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__XL_Count 혈액보유현황]" caption="__XL_Count 혈액보유현황" measure="1" displayFolder="" measureGroup="혈액보유현황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혈액보유현황" uniqueName="[혈액보유현황]" caption="혈액보유현황"/>
  </dimensions>
  <measureGroups count="1">
    <measureGroup name="혈액보유현황" caption="혈액보유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69" applyNumberFormats="0" applyBorderFormats="0" applyFontFormats="0" applyPatternFormats="0" applyAlignmentFormats="0" applyWidthHeightFormats="1" dataCaption="값" updatedVersion="5" minRefreshableVersion="3" useAutoFormatting="1" subtotalHiddenItems="1" itemPrintTitles="1" createdVersion="5" indent="0" compact="0" outline="1" outlineData="1" compactData="0" multipleFieldFilters="0">
  <location ref="B2:E368" firstHeaderRow="0" firstDataRow="1" firstDataCol="1"/>
  <pivotFields count="4">
    <pivotField dataField="1" compact="0" showAll="0"/>
    <pivotField dataField="1" compact="0" showAll="0"/>
    <pivotField dataField="1" compact="0" showAll="0"/>
    <pivotField axis="axisRow" compact="0" allDrilled="1" showAll="0" hideNewItems="1" dataSourceSort="1" defaultAttributeDrillState="1">
      <items count="3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t="default"/>
      </items>
    </pivotField>
  </pivotFields>
  <rowFields count="1">
    <field x="3"/>
  </rowFields>
  <rowItems count="3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서울/경기도" fld="0" subtotal="average" baseField="0" baseItem="0"/>
    <dataField name="평균: 충청도" fld="1" subtotal="average" baseField="0" baseItem="0"/>
    <dataField name="평균: 강원도" fld="2" subtotal="average" baseField="0" baseItem="0"/>
  </dataFields>
  <pivotHierarchies count="12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혈액보유현황">
        <x15:activeTabTopLevelEntity name="[혈액보유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0"/>
  <sheetViews>
    <sheetView topLeftCell="A7" zoomScale="55" zoomScaleNormal="55" workbookViewId="0">
      <selection activeCell="L11" sqref="L11"/>
    </sheetView>
  </sheetViews>
  <sheetFormatPr defaultRowHeight="16.5" x14ac:dyDescent="0.7"/>
  <cols>
    <col min="1" max="1" width="11.84765625" customWidth="1"/>
    <col min="2" max="2" width="15.25" customWidth="1"/>
    <col min="3" max="7" width="11.34765625" customWidth="1"/>
    <col min="8" max="8" width="3.09765625" customWidth="1"/>
    <col min="9" max="9" width="12.546875" customWidth="1"/>
    <col min="10" max="10" width="16.59765625" customWidth="1"/>
    <col min="11" max="11" width="12.09765625" customWidth="1"/>
    <col min="12" max="12" width="11.1484375" customWidth="1"/>
    <col min="13" max="14" width="10.94921875" customWidth="1"/>
    <col min="15" max="15" width="12.1484375" customWidth="1"/>
  </cols>
  <sheetData>
    <row r="1" spans="1:15" x14ac:dyDescent="0.7">
      <c r="A1" s="10" t="s">
        <v>178</v>
      </c>
    </row>
    <row r="2" spans="1:15" x14ac:dyDescent="0.7">
      <c r="A2" s="2" t="s">
        <v>17</v>
      </c>
      <c r="B2" s="2" t="s">
        <v>18</v>
      </c>
      <c r="C2" s="2" t="s">
        <v>19</v>
      </c>
      <c r="D2" s="2" t="s">
        <v>20</v>
      </c>
      <c r="E2" s="2" t="s">
        <v>181</v>
      </c>
      <c r="F2" s="2" t="s">
        <v>180</v>
      </c>
      <c r="G2" s="2" t="s">
        <v>179</v>
      </c>
      <c r="I2" s="23" t="s">
        <v>187</v>
      </c>
    </row>
    <row r="3" spans="1:15" x14ac:dyDescent="0.7">
      <c r="A3" s="1" t="s">
        <v>89</v>
      </c>
      <c r="B3" s="9" t="s">
        <v>102</v>
      </c>
      <c r="C3" s="6">
        <v>117769.7</v>
      </c>
      <c r="D3" s="6">
        <v>116679.9</v>
      </c>
      <c r="E3" s="6">
        <v>107420.5</v>
      </c>
      <c r="F3" s="6">
        <v>110195.9</v>
      </c>
      <c r="G3" s="6">
        <v>103576.1</v>
      </c>
      <c r="I3" t="b">
        <f xml:space="preserve"> AND(G3&gt;=AVERAGE(C3:F3), A3&lt;&gt;"유럽")</f>
        <v>0</v>
      </c>
    </row>
    <row r="4" spans="1:15" x14ac:dyDescent="0.7">
      <c r="A4" s="1" t="s">
        <v>89</v>
      </c>
      <c r="B4" s="9" t="s">
        <v>86</v>
      </c>
      <c r="C4" s="6">
        <v>851695.3</v>
      </c>
      <c r="D4" s="6">
        <v>796759.5</v>
      </c>
      <c r="E4" s="6">
        <v>731754.8</v>
      </c>
      <c r="F4" s="6">
        <v>759600</v>
      </c>
      <c r="G4" s="6">
        <v>749965</v>
      </c>
    </row>
    <row r="5" spans="1:15" x14ac:dyDescent="0.7">
      <c r="A5" s="1" t="s">
        <v>88</v>
      </c>
      <c r="B5" s="9" t="s">
        <v>85</v>
      </c>
      <c r="C5" s="6">
        <v>1242715.7</v>
      </c>
      <c r="D5" s="6">
        <v>1207742.3999999999</v>
      </c>
      <c r="E5" s="6">
        <v>1144932.5</v>
      </c>
      <c r="F5" s="6">
        <v>1168094.5</v>
      </c>
      <c r="G5" s="6">
        <v>1133600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181</v>
      </c>
      <c r="N5" s="2" t="s">
        <v>180</v>
      </c>
      <c r="O5" s="2" t="s">
        <v>179</v>
      </c>
    </row>
    <row r="6" spans="1:15" x14ac:dyDescent="0.7">
      <c r="A6" s="1" t="s">
        <v>89</v>
      </c>
      <c r="B6" s="9" t="s">
        <v>120</v>
      </c>
      <c r="C6" s="6">
        <v>118444.4</v>
      </c>
      <c r="D6" s="6">
        <v>115188.7</v>
      </c>
      <c r="E6" s="6">
        <v>111374.7</v>
      </c>
      <c r="F6" s="6">
        <v>115273.3</v>
      </c>
      <c r="G6" s="6">
        <v>109715</v>
      </c>
      <c r="I6" s="1" t="s">
        <v>88</v>
      </c>
      <c r="J6" s="9" t="s">
        <v>95</v>
      </c>
      <c r="K6" s="6">
        <v>80346.2</v>
      </c>
      <c r="L6" s="6">
        <v>81397.7</v>
      </c>
      <c r="M6" s="6">
        <v>79741.399999999994</v>
      </c>
      <c r="N6" s="6">
        <v>78663.3</v>
      </c>
      <c r="O6" s="6">
        <v>81348.899999999994</v>
      </c>
    </row>
    <row r="7" spans="1:15" x14ac:dyDescent="0.7">
      <c r="A7" s="1" t="s">
        <v>89</v>
      </c>
      <c r="B7" s="9" t="s">
        <v>115</v>
      </c>
      <c r="C7" s="6">
        <v>2019.8</v>
      </c>
      <c r="D7" s="6">
        <v>2127.9</v>
      </c>
      <c r="E7" s="6">
        <v>2085.8000000000002</v>
      </c>
      <c r="F7" s="6">
        <v>2098.6999999999998</v>
      </c>
      <c r="G7" s="6">
        <v>2262.6999999999998</v>
      </c>
      <c r="I7" s="1" t="s">
        <v>88</v>
      </c>
      <c r="J7" s="9" t="s">
        <v>94</v>
      </c>
      <c r="K7" s="6">
        <v>8846.1</v>
      </c>
      <c r="L7" s="6">
        <v>8895.9</v>
      </c>
      <c r="M7" s="6">
        <v>8523.5</v>
      </c>
      <c r="N7" s="6">
        <v>8725.6</v>
      </c>
      <c r="O7" s="6">
        <v>8778.5</v>
      </c>
    </row>
    <row r="8" spans="1:15" x14ac:dyDescent="0.7">
      <c r="A8" s="1" t="s">
        <v>89</v>
      </c>
      <c r="B8" s="9" t="s">
        <v>124</v>
      </c>
      <c r="C8" s="6">
        <v>46714.1</v>
      </c>
      <c r="D8" s="6">
        <v>46465</v>
      </c>
      <c r="E8" s="6">
        <v>43796.7</v>
      </c>
      <c r="F8" s="6">
        <v>45137.599999999999</v>
      </c>
      <c r="G8" s="6">
        <v>41630.400000000001</v>
      </c>
      <c r="I8" s="1" t="s">
        <v>88</v>
      </c>
      <c r="J8" s="9" t="s">
        <v>97</v>
      </c>
      <c r="K8" s="6">
        <v>523108</v>
      </c>
      <c r="L8" s="6">
        <v>508725.9</v>
      </c>
      <c r="M8" s="6">
        <v>523990.8</v>
      </c>
      <c r="N8" s="6">
        <v>564389.80000000005</v>
      </c>
      <c r="O8" s="6">
        <v>558270.5</v>
      </c>
    </row>
    <row r="9" spans="1:15" x14ac:dyDescent="0.7">
      <c r="A9" s="1" t="s">
        <v>88</v>
      </c>
      <c r="B9" s="9" t="s">
        <v>87</v>
      </c>
      <c r="C9" s="6">
        <v>725027.3</v>
      </c>
      <c r="D9" s="6">
        <v>699213.7</v>
      </c>
      <c r="E9" s="6">
        <v>654445.5</v>
      </c>
      <c r="F9" s="6">
        <v>676647.9</v>
      </c>
      <c r="G9" s="6"/>
      <c r="I9" s="1"/>
      <c r="J9" s="9"/>
      <c r="K9" s="6"/>
      <c r="L9" s="6"/>
      <c r="M9" s="6"/>
      <c r="N9" s="6"/>
      <c r="O9" s="6"/>
    </row>
    <row r="10" spans="1:15" x14ac:dyDescent="0.7">
      <c r="A10" s="1" t="s">
        <v>89</v>
      </c>
      <c r="B10" s="9" t="s">
        <v>106</v>
      </c>
      <c r="C10" s="6">
        <v>55933.7</v>
      </c>
      <c r="D10" s="6">
        <v>52645.8</v>
      </c>
      <c r="E10" s="6">
        <v>47653.7</v>
      </c>
      <c r="F10" s="6">
        <v>47603.7</v>
      </c>
      <c r="G10" s="6">
        <v>45700.1</v>
      </c>
    </row>
    <row r="11" spans="1:15" x14ac:dyDescent="0.7">
      <c r="A11" s="1" t="s">
        <v>89</v>
      </c>
      <c r="B11" s="9" t="s">
        <v>105</v>
      </c>
      <c r="C11" s="6">
        <v>19950.3</v>
      </c>
      <c r="D11" s="6">
        <v>14508.1</v>
      </c>
      <c r="E11" s="6">
        <v>11343.4</v>
      </c>
      <c r="F11" s="6">
        <v>12579</v>
      </c>
      <c r="G11" s="6">
        <v>13951.6</v>
      </c>
    </row>
    <row r="12" spans="1:15" x14ac:dyDescent="0.7">
      <c r="A12" s="1" t="s">
        <v>93</v>
      </c>
      <c r="B12" s="9" t="s">
        <v>100</v>
      </c>
      <c r="C12" s="6">
        <v>180727.2</v>
      </c>
      <c r="D12" s="6"/>
      <c r="E12" s="6"/>
      <c r="F12" s="6"/>
      <c r="G12" s="6"/>
    </row>
    <row r="13" spans="1:15" x14ac:dyDescent="0.7">
      <c r="A13" s="1" t="s">
        <v>89</v>
      </c>
      <c r="B13" s="9" t="s">
        <v>101</v>
      </c>
      <c r="C13" s="6">
        <v>92202.4</v>
      </c>
      <c r="D13" s="6">
        <v>92291.6</v>
      </c>
      <c r="E13" s="6">
        <v>89940.3</v>
      </c>
      <c r="F13" s="6">
        <v>91988.2</v>
      </c>
      <c r="G13" s="6"/>
    </row>
    <row r="14" spans="1:15" x14ac:dyDescent="0.7">
      <c r="A14" s="1" t="s">
        <v>88</v>
      </c>
      <c r="B14" s="9" t="s">
        <v>96</v>
      </c>
      <c r="C14" s="6">
        <v>383836.6</v>
      </c>
      <c r="D14" s="6">
        <v>352690.7</v>
      </c>
      <c r="E14" s="6">
        <v>333971</v>
      </c>
      <c r="F14" s="6">
        <v>338123.4</v>
      </c>
      <c r="G14" s="6"/>
    </row>
    <row r="15" spans="1:15" x14ac:dyDescent="0.7">
      <c r="A15" s="1" t="s">
        <v>88</v>
      </c>
      <c r="B15" s="9" t="s">
        <v>95</v>
      </c>
      <c r="C15" s="6">
        <v>80346.2</v>
      </c>
      <c r="D15" s="6">
        <v>81397.7</v>
      </c>
      <c r="E15" s="6">
        <v>79741.399999999994</v>
      </c>
      <c r="F15" s="6">
        <v>78663.3</v>
      </c>
      <c r="G15" s="6">
        <v>81348.899999999994</v>
      </c>
    </row>
    <row r="16" spans="1:15" x14ac:dyDescent="0.7">
      <c r="A16" s="1" t="s">
        <v>92</v>
      </c>
      <c r="B16" s="9" t="s">
        <v>83</v>
      </c>
      <c r="C16" s="6">
        <v>6754831.7000000002</v>
      </c>
      <c r="D16" s="6">
        <v>6617916.9000000004</v>
      </c>
      <c r="E16" s="6">
        <v>6025973.5999999996</v>
      </c>
      <c r="F16" s="6">
        <v>6340228.2999999998</v>
      </c>
      <c r="G16" s="6">
        <v>6343200</v>
      </c>
    </row>
    <row r="17" spans="1:7" x14ac:dyDescent="0.7">
      <c r="A17" s="1" t="s">
        <v>89</v>
      </c>
      <c r="B17" s="9" t="s">
        <v>107</v>
      </c>
      <c r="C17" s="6">
        <v>439092.6</v>
      </c>
      <c r="D17" s="6">
        <v>429006.5</v>
      </c>
      <c r="E17" s="6">
        <v>389486.3</v>
      </c>
      <c r="F17" s="6">
        <v>411625.5</v>
      </c>
      <c r="G17" s="6">
        <v>395673.8</v>
      </c>
    </row>
    <row r="18" spans="1:7" x14ac:dyDescent="0.7">
      <c r="A18" s="1" t="s">
        <v>90</v>
      </c>
      <c r="B18" s="9" t="s">
        <v>125</v>
      </c>
      <c r="C18" s="6">
        <v>560030.80000000005</v>
      </c>
      <c r="D18" s="6">
        <v>554209</v>
      </c>
      <c r="E18" s="6">
        <v>535776</v>
      </c>
      <c r="F18" s="6">
        <v>527276.1</v>
      </c>
      <c r="G18" s="6">
        <v>520995.1</v>
      </c>
    </row>
    <row r="19" spans="1:7" x14ac:dyDescent="0.7">
      <c r="A19" s="1" t="s">
        <v>93</v>
      </c>
      <c r="B19" s="9" t="s">
        <v>99</v>
      </c>
      <c r="C19" s="6">
        <v>109460.8</v>
      </c>
      <c r="D19" s="6">
        <v>111026.6</v>
      </c>
      <c r="E19" s="6">
        <v>105551.9</v>
      </c>
      <c r="F19" s="6"/>
      <c r="G19" s="6"/>
    </row>
    <row r="20" spans="1:7" x14ac:dyDescent="0.7">
      <c r="A20" s="1" t="s">
        <v>90</v>
      </c>
      <c r="B20" s="9" t="s">
        <v>126</v>
      </c>
      <c r="C20" s="6">
        <v>83434.600000000006</v>
      </c>
      <c r="D20" s="6">
        <v>84586.2</v>
      </c>
      <c r="E20" s="6">
        <v>81881.8</v>
      </c>
      <c r="F20" s="6">
        <v>81808.899999999994</v>
      </c>
      <c r="G20" s="6">
        <v>78395.399999999994</v>
      </c>
    </row>
    <row r="21" spans="1:7" x14ac:dyDescent="0.7">
      <c r="A21" s="1" t="s">
        <v>89</v>
      </c>
      <c r="B21" s="9" t="s">
        <v>84</v>
      </c>
      <c r="C21" s="6">
        <v>2145241.4</v>
      </c>
      <c r="D21" s="6">
        <v>2136518</v>
      </c>
      <c r="E21" s="6">
        <v>2061361.9</v>
      </c>
      <c r="F21" s="6">
        <v>2156599.2999999998</v>
      </c>
      <c r="G21" s="6"/>
    </row>
    <row r="22" spans="1:7" x14ac:dyDescent="0.7">
      <c r="A22" s="1" t="s">
        <v>89</v>
      </c>
      <c r="B22" s="9" t="s">
        <v>114</v>
      </c>
      <c r="C22" s="6">
        <v>10562.7</v>
      </c>
      <c r="D22" s="6">
        <v>10731.1</v>
      </c>
      <c r="E22" s="6">
        <v>9037.1</v>
      </c>
      <c r="F22" s="6">
        <v>9383.2999999999993</v>
      </c>
      <c r="G22" s="6">
        <v>8192.2999999999993</v>
      </c>
    </row>
    <row r="23" spans="1:7" x14ac:dyDescent="0.7">
      <c r="A23" s="1" t="s">
        <v>89</v>
      </c>
      <c r="B23" s="9" t="s">
        <v>113</v>
      </c>
      <c r="C23" s="6">
        <v>19935.3</v>
      </c>
      <c r="D23" s="6">
        <v>20151.7</v>
      </c>
      <c r="E23" s="6">
        <v>20047.599999999999</v>
      </c>
      <c r="F23" s="6">
        <v>20214.3</v>
      </c>
      <c r="G23" s="6">
        <v>18942.2</v>
      </c>
    </row>
    <row r="24" spans="1:7" x14ac:dyDescent="0.7">
      <c r="A24" s="1" t="s">
        <v>88</v>
      </c>
      <c r="B24" s="9" t="s">
        <v>94</v>
      </c>
      <c r="C24" s="6">
        <v>8846.1</v>
      </c>
      <c r="D24" s="6">
        <v>8895.9</v>
      </c>
      <c r="E24" s="6">
        <v>8523.5</v>
      </c>
      <c r="F24" s="6">
        <v>8725.6</v>
      </c>
      <c r="G24" s="6">
        <v>8778.5</v>
      </c>
    </row>
    <row r="25" spans="1:7" x14ac:dyDescent="0.7">
      <c r="A25" s="1" t="s">
        <v>89</v>
      </c>
      <c r="B25" s="9" t="s">
        <v>122</v>
      </c>
      <c r="C25" s="6">
        <v>328545</v>
      </c>
      <c r="D25" s="6">
        <v>309582.7</v>
      </c>
      <c r="E25" s="6">
        <v>270668.59999999998</v>
      </c>
      <c r="F25" s="6">
        <v>288509.40000000002</v>
      </c>
      <c r="G25" s="6">
        <v>294201.40000000002</v>
      </c>
    </row>
    <row r="26" spans="1:7" x14ac:dyDescent="0.7">
      <c r="A26" s="1" t="s">
        <v>89</v>
      </c>
      <c r="B26" s="9" t="s">
        <v>103</v>
      </c>
      <c r="C26" s="6">
        <v>55321.1</v>
      </c>
      <c r="D26" s="6">
        <v>54011</v>
      </c>
      <c r="E26" s="6">
        <v>48023.6</v>
      </c>
      <c r="F26" s="6">
        <v>54098.7</v>
      </c>
      <c r="G26" s="6">
        <v>58484.3</v>
      </c>
    </row>
    <row r="27" spans="1:7" x14ac:dyDescent="0.7">
      <c r="A27" s="1" t="s">
        <v>89</v>
      </c>
      <c r="B27" s="9" t="s">
        <v>112</v>
      </c>
      <c r="C27" s="6">
        <v>181.7</v>
      </c>
      <c r="D27" s="6">
        <v>188.3</v>
      </c>
      <c r="E27" s="6">
        <v>180.9</v>
      </c>
      <c r="F27" s="6">
        <v>183.9</v>
      </c>
      <c r="G27" s="6"/>
    </row>
    <row r="28" spans="1:7" x14ac:dyDescent="0.7">
      <c r="A28" s="1" t="s">
        <v>89</v>
      </c>
      <c r="B28" s="9" t="s">
        <v>109</v>
      </c>
      <c r="C28" s="6">
        <v>4826.8999999999996</v>
      </c>
      <c r="D28" s="6">
        <v>4687.3</v>
      </c>
      <c r="E28" s="6">
        <v>4494.6000000000004</v>
      </c>
      <c r="F28" s="6">
        <v>4630.8999999999996</v>
      </c>
      <c r="G28" s="6">
        <v>4666.1000000000004</v>
      </c>
    </row>
    <row r="29" spans="1:7" x14ac:dyDescent="0.7">
      <c r="A29" s="1" t="s">
        <v>88</v>
      </c>
      <c r="B29" s="9" t="s">
        <v>97</v>
      </c>
      <c r="C29" s="6">
        <v>523108</v>
      </c>
      <c r="D29" s="6">
        <v>508725.9</v>
      </c>
      <c r="E29" s="6">
        <v>523990.8</v>
      </c>
      <c r="F29" s="6">
        <v>564389.80000000005</v>
      </c>
      <c r="G29" s="6">
        <v>558270.5</v>
      </c>
    </row>
    <row r="30" spans="1:7" x14ac:dyDescent="0.7">
      <c r="A30" s="1" t="s">
        <v>89</v>
      </c>
      <c r="B30" s="9" t="s">
        <v>104</v>
      </c>
      <c r="C30" s="6">
        <v>49167.7</v>
      </c>
      <c r="D30" s="6">
        <v>45254.1</v>
      </c>
      <c r="E30" s="6">
        <v>42574.1</v>
      </c>
      <c r="F30" s="6">
        <v>43569.1</v>
      </c>
      <c r="G30" s="6">
        <v>42055.199999999997</v>
      </c>
    </row>
    <row r="31" spans="1:7" x14ac:dyDescent="0.7">
      <c r="A31" s="1" t="s">
        <v>89</v>
      </c>
      <c r="B31" s="9" t="s">
        <v>116</v>
      </c>
      <c r="C31" s="6">
        <v>186876.5</v>
      </c>
      <c r="D31" s="6">
        <v>181002</v>
      </c>
      <c r="E31" s="6">
        <v>164456.70000000001</v>
      </c>
      <c r="F31" s="6">
        <v>167072.29999999999</v>
      </c>
      <c r="G31" s="6">
        <v>153384.1</v>
      </c>
    </row>
    <row r="32" spans="1:7" x14ac:dyDescent="0.7">
      <c r="A32" s="1" t="s">
        <v>89</v>
      </c>
      <c r="B32" s="9" t="s">
        <v>121</v>
      </c>
      <c r="C32" s="6">
        <v>42218.9</v>
      </c>
      <c r="D32" s="6">
        <v>39910.6</v>
      </c>
      <c r="E32" s="6">
        <v>37176.9</v>
      </c>
      <c r="F32" s="6">
        <v>41206.1</v>
      </c>
      <c r="G32" s="6">
        <v>37052.199999999997</v>
      </c>
    </row>
    <row r="33" spans="1:7" x14ac:dyDescent="0.7">
      <c r="A33" s="1" t="s">
        <v>89</v>
      </c>
      <c r="B33" s="9" t="s">
        <v>119</v>
      </c>
      <c r="C33" s="6">
        <v>67322.399999999994</v>
      </c>
      <c r="D33" s="6">
        <v>63796.800000000003</v>
      </c>
      <c r="E33" s="6">
        <v>57641.2</v>
      </c>
      <c r="F33" s="6">
        <v>56302.1</v>
      </c>
      <c r="G33" s="6">
        <v>56382</v>
      </c>
    </row>
    <row r="34" spans="1:7" x14ac:dyDescent="0.7">
      <c r="A34" s="1" t="s">
        <v>89</v>
      </c>
      <c r="B34" s="9" t="s">
        <v>110</v>
      </c>
      <c r="C34" s="6">
        <v>63452.2</v>
      </c>
      <c r="D34" s="6">
        <v>60870.9</v>
      </c>
      <c r="E34" s="6">
        <v>58746</v>
      </c>
      <c r="F34" s="6">
        <v>61755.1</v>
      </c>
      <c r="G34" s="6">
        <v>60604.9</v>
      </c>
    </row>
    <row r="35" spans="1:7" x14ac:dyDescent="0.7">
      <c r="A35" s="1" t="s">
        <v>89</v>
      </c>
      <c r="B35" s="9" t="s">
        <v>111</v>
      </c>
      <c r="C35" s="6">
        <v>428283.6</v>
      </c>
      <c r="D35" s="6">
        <v>416493.4</v>
      </c>
      <c r="E35" s="6">
        <v>379050.8</v>
      </c>
      <c r="F35" s="6">
        <v>413124.7</v>
      </c>
      <c r="G35" s="6">
        <v>410289.4</v>
      </c>
    </row>
    <row r="36" spans="1:7" x14ac:dyDescent="0.7">
      <c r="A36" s="1" t="s">
        <v>92</v>
      </c>
      <c r="B36" s="9" t="s">
        <v>98</v>
      </c>
      <c r="C36" s="6">
        <v>765600.8</v>
      </c>
      <c r="D36" s="6">
        <v>736629.6</v>
      </c>
      <c r="E36" s="6"/>
      <c r="F36" s="6"/>
      <c r="G36" s="6"/>
    </row>
    <row r="37" spans="1:7" x14ac:dyDescent="0.7">
      <c r="A37" s="1" t="s">
        <v>89</v>
      </c>
      <c r="B37" s="9" t="s">
        <v>108</v>
      </c>
      <c r="C37" s="6">
        <v>64914</v>
      </c>
      <c r="D37" s="6">
        <v>64650.8</v>
      </c>
      <c r="E37" s="6">
        <v>62683.199999999997</v>
      </c>
      <c r="F37" s="6">
        <v>63744.7</v>
      </c>
      <c r="G37" s="6">
        <v>59535.3</v>
      </c>
    </row>
    <row r="38" spans="1:7" x14ac:dyDescent="0.7">
      <c r="A38" s="1" t="s">
        <v>89</v>
      </c>
      <c r="B38" s="9" t="s">
        <v>117</v>
      </c>
      <c r="C38" s="6">
        <v>52843.5</v>
      </c>
      <c r="D38" s="6">
        <v>51082.3</v>
      </c>
      <c r="E38" s="6">
        <v>49405.9</v>
      </c>
      <c r="F38" s="6">
        <v>49254.5</v>
      </c>
      <c r="G38" s="6">
        <v>48879.5</v>
      </c>
    </row>
    <row r="39" spans="1:7" x14ac:dyDescent="0.7">
      <c r="A39" s="1" t="s">
        <v>89</v>
      </c>
      <c r="B39" s="9" t="s">
        <v>118</v>
      </c>
      <c r="C39" s="6">
        <v>408960.8</v>
      </c>
      <c r="D39" s="6">
        <v>386353.8</v>
      </c>
      <c r="E39" s="6">
        <v>371438.4</v>
      </c>
      <c r="F39" s="6">
        <v>399369.3</v>
      </c>
      <c r="G39" s="6">
        <v>380509.1</v>
      </c>
    </row>
    <row r="40" spans="1:7" x14ac:dyDescent="0.7">
      <c r="A40" s="1" t="s">
        <v>89</v>
      </c>
      <c r="B40" s="9" t="s">
        <v>123</v>
      </c>
      <c r="C40" s="6">
        <v>51563</v>
      </c>
      <c r="D40" s="6">
        <v>50201.2</v>
      </c>
      <c r="E40" s="6">
        <v>45999.6</v>
      </c>
      <c r="F40" s="6">
        <v>47723.1</v>
      </c>
      <c r="G40" s="6">
        <v>45249.3</v>
      </c>
    </row>
  </sheetData>
  <phoneticPr fontId="1" type="noConversion"/>
  <conditionalFormatting sqref="A3:G40">
    <cfRule type="expression" dxfId="0" priority="1">
      <formula>OR($G3&gt;=LARGE($G$3:$G$40, 5), ISBLANK($G3))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&amp;C&amp;N페이지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43"/>
  <sheetViews>
    <sheetView zoomScale="55" zoomScaleNormal="55" workbookViewId="0">
      <selection activeCell="O17" sqref="O17:P17"/>
    </sheetView>
  </sheetViews>
  <sheetFormatPr defaultRowHeight="16.5" x14ac:dyDescent="0.7"/>
  <cols>
    <col min="1" max="1" width="5.59765625" bestFit="1" customWidth="1"/>
    <col min="2" max="2" width="11.5" bestFit="1" customWidth="1"/>
    <col min="3" max="3" width="9" bestFit="1" customWidth="1"/>
    <col min="4" max="4" width="5.5" bestFit="1" customWidth="1"/>
    <col min="5" max="5" width="5.25" bestFit="1" customWidth="1"/>
    <col min="6" max="6" width="10.84765625" bestFit="1" customWidth="1"/>
    <col min="7" max="7" width="13" bestFit="1" customWidth="1"/>
    <col min="8" max="8" width="27.59765625" bestFit="1" customWidth="1"/>
    <col min="9" max="9" width="19.34765625" bestFit="1" customWidth="1"/>
    <col min="10" max="10" width="15.25" bestFit="1" customWidth="1"/>
    <col min="11" max="13" width="12.09765625" customWidth="1"/>
    <col min="14" max="14" width="3.5" customWidth="1"/>
    <col min="15" max="15" width="9" bestFit="1" customWidth="1"/>
    <col min="16" max="16" width="25.09765625" bestFit="1" customWidth="1"/>
    <col min="17" max="17" width="22" customWidth="1"/>
    <col min="18" max="18" width="12.84765625" bestFit="1" customWidth="1"/>
    <col min="20" max="20" width="14.75" customWidth="1"/>
  </cols>
  <sheetData>
    <row r="1" spans="1:18" x14ac:dyDescent="0.7">
      <c r="G1" s="4"/>
    </row>
    <row r="2" spans="1:18" x14ac:dyDescent="0.7">
      <c r="A2" t="s">
        <v>0</v>
      </c>
      <c r="O2" t="s">
        <v>14</v>
      </c>
    </row>
    <row r="3" spans="1:18" x14ac:dyDescent="0.7">
      <c r="A3" s="2" t="s">
        <v>3</v>
      </c>
      <c r="B3" s="3" t="s">
        <v>2</v>
      </c>
      <c r="C3" s="2" t="s">
        <v>15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</v>
      </c>
      <c r="L3" s="2" t="s">
        <v>12</v>
      </c>
      <c r="M3" s="2" t="s">
        <v>13</v>
      </c>
      <c r="O3" s="2" t="s">
        <v>15</v>
      </c>
      <c r="P3" s="3" t="s">
        <v>16</v>
      </c>
      <c r="Q3" s="3" t="s">
        <v>182</v>
      </c>
    </row>
    <row r="4" spans="1:18" x14ac:dyDescent="0.7">
      <c r="A4" s="1">
        <v>1</v>
      </c>
      <c r="B4" s="18" t="str">
        <f>fn구분(C4, D4, E4)</f>
        <v>효_123-12</v>
      </c>
      <c r="C4" s="1" t="s">
        <v>38</v>
      </c>
      <c r="D4" s="1">
        <v>123</v>
      </c>
      <c r="E4" s="1">
        <v>12</v>
      </c>
      <c r="F4" s="5">
        <v>2726000</v>
      </c>
      <c r="G4" s="6">
        <v>580000000</v>
      </c>
      <c r="H4" s="1" t="s">
        <v>39</v>
      </c>
      <c r="I4" s="7" t="str">
        <f xml:space="preserve"> CONCATENATE("매월 ", ROUND(PMT(3%/12, 12*10, -G4), -3), "원")</f>
        <v>매월 5601000원</v>
      </c>
      <c r="J4" s="8" t="str">
        <f xml:space="preserve"> IF(FV(3%/12, 10*12, -F4)&gt;=150000000, FIXED(FV(3%/12, 10*12, -F4), -3, FALSE), "비추천")</f>
        <v>380,935,000</v>
      </c>
      <c r="K4" s="6">
        <v>16</v>
      </c>
      <c r="L4" s="6">
        <v>50</v>
      </c>
      <c r="M4" s="6">
        <f t="shared" ref="M4:M35" si="0">K4+L4</f>
        <v>66</v>
      </c>
      <c r="O4" s="2" t="s">
        <v>35</v>
      </c>
      <c r="P4" s="2" t="str">
        <f t="array" ref="P4" xml:space="preserve"> "약 " &amp; ROUND(AVERAGE(LARGE(IF($C$4:$C$43=$O4, $M$4:$M$43), {1,2,3})), 0) &amp; "대"</f>
        <v>약 88대</v>
      </c>
      <c r="Q4" s="1" t="str">
        <f t="array" ref="Q4" xml:space="preserve"> INDEX($H$4:$H$43, MATCH(MAX(($C$4:$C$43=O4)*$M$4:$M$43), ($C$4:$C$43=O4)*$M$4:$M$43, 0))</f>
        <v>한성</v>
      </c>
      <c r="R4" s="17"/>
    </row>
    <row r="5" spans="1:18" x14ac:dyDescent="0.7">
      <c r="A5" s="1">
        <v>2</v>
      </c>
      <c r="B5" s="18" t="str">
        <f t="shared" ref="B5:B43" si="1">fn구분(C5, D5, E5)</f>
        <v>송_484-0</v>
      </c>
      <c r="C5" s="1" t="s">
        <v>35</v>
      </c>
      <c r="D5" s="1">
        <v>484</v>
      </c>
      <c r="E5" s="1">
        <v>0</v>
      </c>
      <c r="F5" s="5">
        <v>1128000</v>
      </c>
      <c r="G5" s="6">
        <v>240000000</v>
      </c>
      <c r="H5" s="1" t="s">
        <v>40</v>
      </c>
      <c r="I5" s="7" t="str">
        <f t="shared" ref="I5:I43" si="2" xml:space="preserve"> CONCATENATE("매월 ", ROUND(PMT(3%/12, 12*10, -G5), -3), "원")</f>
        <v>매월 2317000원</v>
      </c>
      <c r="J5" s="8" t="str">
        <f t="shared" ref="J5:J43" si="3" xml:space="preserve"> IF(FV(3%/12, 10*12, -F5)&gt;=150000000, FIXED(FV(3%/12, 10*12, -F5), -3, FALSE), "비추천")</f>
        <v>157,628,000</v>
      </c>
      <c r="K5" s="6">
        <v>20</v>
      </c>
      <c r="L5" s="6">
        <v>43</v>
      </c>
      <c r="M5" s="6">
        <f t="shared" si="0"/>
        <v>63</v>
      </c>
      <c r="O5" s="2" t="s">
        <v>36</v>
      </c>
      <c r="P5" s="2" t="str">
        <f t="array" ref="P5" xml:space="preserve"> "약 " &amp; ROUND(AVERAGE(LARGE(IF($C$4:$C$43=$O5, $M$4:$M$43), {1,2,3})), 0) &amp; "대"</f>
        <v>약 119대</v>
      </c>
      <c r="Q5" s="1" t="str">
        <f t="array" ref="Q5" xml:space="preserve"> INDEX($H$4:$H$43, MATCH(MAX(($C$4:$C$43=O5)*$M$4:$M$43), ($C$4:$C$43=O5)*$M$4:$M$43, 0))</f>
        <v>평화주공1,2</v>
      </c>
    </row>
    <row r="6" spans="1:18" x14ac:dyDescent="0.7">
      <c r="A6" s="1">
        <v>3</v>
      </c>
      <c r="B6" s="18" t="str">
        <f t="shared" si="1"/>
        <v>미_246-1</v>
      </c>
      <c r="C6" s="1" t="s">
        <v>36</v>
      </c>
      <c r="D6" s="1">
        <v>246</v>
      </c>
      <c r="E6" s="1">
        <v>1</v>
      </c>
      <c r="F6" s="5">
        <v>1316000</v>
      </c>
      <c r="G6" s="6">
        <v>280000000</v>
      </c>
      <c r="H6" s="1" t="s">
        <v>41</v>
      </c>
      <c r="I6" s="7" t="str">
        <f t="shared" si="2"/>
        <v>매월 2704000원</v>
      </c>
      <c r="J6" s="8" t="str">
        <f t="shared" si="3"/>
        <v>183,900,000</v>
      </c>
      <c r="K6" s="6">
        <v>17</v>
      </c>
      <c r="L6" s="6">
        <v>22</v>
      </c>
      <c r="M6" s="6">
        <f t="shared" si="0"/>
        <v>39</v>
      </c>
      <c r="O6" s="2" t="s">
        <v>37</v>
      </c>
      <c r="P6" s="2" t="str">
        <f t="array" ref="P6" xml:space="preserve"> "약 " &amp; ROUND(AVERAGE(LARGE(IF($C$4:$C$43=$O6, $M$4:$M$43), {1,2,3})), 0) &amp; "대"</f>
        <v>약 114대</v>
      </c>
      <c r="Q6" s="1" t="str">
        <f t="array" ref="Q6" xml:space="preserve"> INDEX($H$4:$H$43, MATCH(MAX(($C$4:$C$43=O6)*$M$4:$M$43), ($C$4:$C$43=O6)*$M$4:$M$43, 0))</f>
        <v>모아엘가</v>
      </c>
    </row>
    <row r="7" spans="1:18" x14ac:dyDescent="0.7">
      <c r="A7" s="1">
        <v>4</v>
      </c>
      <c r="B7" s="18" t="str">
        <f t="shared" si="1"/>
        <v>확인필요</v>
      </c>
      <c r="C7" s="1" t="s">
        <v>36</v>
      </c>
      <c r="D7" s="1">
        <v>1315</v>
      </c>
      <c r="E7" s="1">
        <v>2</v>
      </c>
      <c r="F7" s="5">
        <v>343100</v>
      </c>
      <c r="G7" s="6">
        <v>73000000</v>
      </c>
      <c r="H7" s="1" t="s">
        <v>42</v>
      </c>
      <c r="I7" s="7" t="str">
        <f t="shared" si="2"/>
        <v>매월 705000원</v>
      </c>
      <c r="J7" s="8" t="str">
        <f t="shared" si="3"/>
        <v>비추천</v>
      </c>
      <c r="K7" s="6">
        <v>27</v>
      </c>
      <c r="L7" s="6">
        <v>95</v>
      </c>
      <c r="M7" s="6">
        <f t="shared" si="0"/>
        <v>122</v>
      </c>
      <c r="O7" s="2" t="s">
        <v>38</v>
      </c>
      <c r="P7" s="2" t="str">
        <f t="array" ref="P7" xml:space="preserve"> "약 " &amp; ROUND(AVERAGE(LARGE(IF($C$4:$C$43=$O7, $M$4:$M$43), {1,2,3})), 0) &amp; "대"</f>
        <v>약 107대</v>
      </c>
      <c r="Q7" s="1" t="str">
        <f t="array" ref="Q7" xml:space="preserve"> INDEX($H$4:$H$43, MATCH(MAX(($C$4:$C$43=O7)*$M$4:$M$43), ($C$4:$C$43=O7)*$M$4:$M$43, 0))</f>
        <v>전주첨단코아루1차</v>
      </c>
    </row>
    <row r="8" spans="1:18" x14ac:dyDescent="0.7">
      <c r="A8" s="1">
        <v>5</v>
      </c>
      <c r="B8" s="18" t="str">
        <f t="shared" si="1"/>
        <v>서_900-5</v>
      </c>
      <c r="C8" s="1" t="s">
        <v>37</v>
      </c>
      <c r="D8" s="1">
        <v>900</v>
      </c>
      <c r="E8" s="1">
        <v>5</v>
      </c>
      <c r="F8" s="5">
        <v>1974000</v>
      </c>
      <c r="G8" s="6">
        <v>420000000</v>
      </c>
      <c r="H8" s="1" t="s">
        <v>43</v>
      </c>
      <c r="I8" s="7" t="str">
        <f t="shared" si="2"/>
        <v>매월 4056000원</v>
      </c>
      <c r="J8" s="8" t="str">
        <f t="shared" si="3"/>
        <v>275,850,000</v>
      </c>
      <c r="K8" s="6">
        <v>20</v>
      </c>
      <c r="L8" s="6">
        <v>27</v>
      </c>
      <c r="M8" s="6">
        <f t="shared" si="0"/>
        <v>47</v>
      </c>
    </row>
    <row r="9" spans="1:18" x14ac:dyDescent="0.7">
      <c r="A9" s="1">
        <v>6</v>
      </c>
      <c r="B9" s="18" t="str">
        <f t="shared" si="1"/>
        <v>서_965-3</v>
      </c>
      <c r="C9" s="1" t="s">
        <v>37</v>
      </c>
      <c r="D9" s="1">
        <v>965</v>
      </c>
      <c r="E9" s="1">
        <v>3</v>
      </c>
      <c r="F9" s="5">
        <v>376000</v>
      </c>
      <c r="G9" s="6">
        <v>80000000</v>
      </c>
      <c r="H9" s="1" t="s">
        <v>44</v>
      </c>
      <c r="I9" s="7" t="str">
        <f t="shared" si="2"/>
        <v>매월 772000원</v>
      </c>
      <c r="J9" s="8" t="str">
        <f t="shared" si="3"/>
        <v>비추천</v>
      </c>
      <c r="K9" s="6">
        <v>22</v>
      </c>
      <c r="L9" s="6">
        <v>25</v>
      </c>
      <c r="M9" s="6">
        <f t="shared" si="0"/>
        <v>47</v>
      </c>
    </row>
    <row r="10" spans="1:18" x14ac:dyDescent="0.7">
      <c r="A10" s="1">
        <v>7</v>
      </c>
      <c r="B10" s="18" t="str">
        <f t="shared" si="1"/>
        <v>확인필요</v>
      </c>
      <c r="C10" s="1" t="s">
        <v>79</v>
      </c>
      <c r="D10" s="1">
        <v>1150</v>
      </c>
      <c r="E10" s="1">
        <v>4</v>
      </c>
      <c r="F10" s="5">
        <v>1066900</v>
      </c>
      <c r="G10" s="6">
        <v>227000000</v>
      </c>
      <c r="H10" s="1" t="s">
        <v>45</v>
      </c>
      <c r="I10" s="7" t="str">
        <f t="shared" si="2"/>
        <v>매월 2192000원</v>
      </c>
      <c r="J10" s="8" t="str">
        <f t="shared" si="3"/>
        <v>비추천</v>
      </c>
      <c r="K10" s="6">
        <v>38</v>
      </c>
      <c r="L10" s="6">
        <v>26</v>
      </c>
      <c r="M10" s="6">
        <f t="shared" si="0"/>
        <v>64</v>
      </c>
    </row>
    <row r="11" spans="1:18" x14ac:dyDescent="0.7">
      <c r="A11" s="1">
        <v>8</v>
      </c>
      <c r="B11" s="18" t="str">
        <f t="shared" si="1"/>
        <v>확인필요</v>
      </c>
      <c r="C11" s="1" t="s">
        <v>35</v>
      </c>
      <c r="D11" s="1">
        <v>1228</v>
      </c>
      <c r="E11" s="1">
        <v>-6</v>
      </c>
      <c r="F11" s="5">
        <v>31020</v>
      </c>
      <c r="G11" s="6">
        <v>6600000</v>
      </c>
      <c r="H11" s="1" t="s">
        <v>46</v>
      </c>
      <c r="I11" s="7" t="str">
        <f t="shared" si="2"/>
        <v>매월 64000원</v>
      </c>
      <c r="J11" s="8" t="str">
        <f t="shared" si="3"/>
        <v>비추천</v>
      </c>
      <c r="K11" s="6">
        <v>25</v>
      </c>
      <c r="L11" s="6">
        <v>27</v>
      </c>
      <c r="M11" s="6">
        <f t="shared" si="0"/>
        <v>52</v>
      </c>
    </row>
    <row r="12" spans="1:18" x14ac:dyDescent="0.7">
      <c r="A12" s="1">
        <v>9</v>
      </c>
      <c r="B12" s="18" t="str">
        <f t="shared" si="1"/>
        <v>송_768-8</v>
      </c>
      <c r="C12" s="1" t="s">
        <v>35</v>
      </c>
      <c r="D12" s="1">
        <v>768</v>
      </c>
      <c r="E12" s="1">
        <v>8</v>
      </c>
      <c r="F12" s="5">
        <v>1104500</v>
      </c>
      <c r="G12" s="6">
        <v>235000000</v>
      </c>
      <c r="H12" s="1" t="s">
        <v>47</v>
      </c>
      <c r="I12" s="7" t="str">
        <f t="shared" si="2"/>
        <v>매월 2269000원</v>
      </c>
      <c r="J12" s="8" t="str">
        <f t="shared" si="3"/>
        <v>154,344,000</v>
      </c>
      <c r="K12" s="6">
        <v>11</v>
      </c>
      <c r="L12" s="6">
        <v>54</v>
      </c>
      <c r="M12" s="6">
        <f t="shared" si="0"/>
        <v>65</v>
      </c>
    </row>
    <row r="13" spans="1:18" x14ac:dyDescent="0.7">
      <c r="A13" s="1">
        <v>10</v>
      </c>
      <c r="B13" s="18" t="str">
        <f t="shared" si="1"/>
        <v>서_864-7</v>
      </c>
      <c r="C13" s="1" t="s">
        <v>80</v>
      </c>
      <c r="D13" s="1">
        <v>864</v>
      </c>
      <c r="E13" s="1">
        <v>7</v>
      </c>
      <c r="F13" s="5">
        <v>658000</v>
      </c>
      <c r="G13" s="6">
        <v>140000000</v>
      </c>
      <c r="H13" s="1" t="s">
        <v>48</v>
      </c>
      <c r="I13" s="7" t="str">
        <f t="shared" si="2"/>
        <v>매월 1352000원</v>
      </c>
      <c r="J13" s="8" t="str">
        <f t="shared" si="3"/>
        <v>비추천</v>
      </c>
      <c r="K13" s="6">
        <v>54</v>
      </c>
      <c r="L13" s="6">
        <v>87</v>
      </c>
      <c r="M13" s="6">
        <f t="shared" si="0"/>
        <v>141</v>
      </c>
    </row>
    <row r="14" spans="1:18" x14ac:dyDescent="0.7">
      <c r="A14" s="1">
        <v>11</v>
      </c>
      <c r="B14" s="18" t="str">
        <f t="shared" si="1"/>
        <v>효_97-44</v>
      </c>
      <c r="C14" s="1" t="s">
        <v>38</v>
      </c>
      <c r="D14" s="1">
        <v>97</v>
      </c>
      <c r="E14" s="1">
        <v>44</v>
      </c>
      <c r="F14" s="5">
        <v>305500</v>
      </c>
      <c r="G14" s="6">
        <v>65000000</v>
      </c>
      <c r="H14" s="1" t="s">
        <v>49</v>
      </c>
      <c r="I14" s="7" t="str">
        <f t="shared" si="2"/>
        <v>매월 628000원</v>
      </c>
      <c r="J14" s="8" t="str">
        <f t="shared" si="3"/>
        <v>비추천</v>
      </c>
      <c r="K14" s="6">
        <v>23</v>
      </c>
      <c r="L14" s="6">
        <v>22</v>
      </c>
      <c r="M14" s="6">
        <f t="shared" si="0"/>
        <v>45</v>
      </c>
    </row>
    <row r="15" spans="1:18" x14ac:dyDescent="0.7">
      <c r="A15" s="1">
        <v>12</v>
      </c>
      <c r="B15" s="18" t="str">
        <f t="shared" si="1"/>
        <v>미_56-9</v>
      </c>
      <c r="C15" s="1" t="s">
        <v>36</v>
      </c>
      <c r="D15" s="1">
        <v>56</v>
      </c>
      <c r="E15" s="1">
        <v>9</v>
      </c>
      <c r="F15" s="5">
        <v>415950</v>
      </c>
      <c r="G15" s="6">
        <v>88500000</v>
      </c>
      <c r="H15" s="1" t="s">
        <v>50</v>
      </c>
      <c r="I15" s="7" t="str">
        <f t="shared" si="2"/>
        <v>매월 855000원</v>
      </c>
      <c r="J15" s="8" t="str">
        <f t="shared" si="3"/>
        <v>비추천</v>
      </c>
      <c r="K15" s="6">
        <v>20</v>
      </c>
      <c r="L15" s="6">
        <v>39</v>
      </c>
      <c r="M15" s="6">
        <f t="shared" si="0"/>
        <v>59</v>
      </c>
    </row>
    <row r="16" spans="1:18" x14ac:dyDescent="0.7">
      <c r="A16" s="1">
        <v>13</v>
      </c>
      <c r="B16" s="18" t="str">
        <f t="shared" si="1"/>
        <v>서_877-13</v>
      </c>
      <c r="C16" s="1" t="s">
        <v>37</v>
      </c>
      <c r="D16" s="1">
        <v>877</v>
      </c>
      <c r="E16" s="1">
        <v>13</v>
      </c>
      <c r="F16" s="5">
        <v>178600</v>
      </c>
      <c r="G16" s="6">
        <v>38000000</v>
      </c>
      <c r="H16" s="1" t="s">
        <v>51</v>
      </c>
      <c r="I16" s="7" t="str">
        <f t="shared" si="2"/>
        <v>매월 367000원</v>
      </c>
      <c r="J16" s="8" t="str">
        <f t="shared" si="3"/>
        <v>비추천</v>
      </c>
      <c r="K16" s="6">
        <v>17</v>
      </c>
      <c r="L16" s="6">
        <v>24</v>
      </c>
      <c r="M16" s="6">
        <f t="shared" si="0"/>
        <v>41</v>
      </c>
    </row>
    <row r="17" spans="1:13" x14ac:dyDescent="0.7">
      <c r="A17" s="1">
        <v>14</v>
      </c>
      <c r="B17" s="18" t="str">
        <f t="shared" si="1"/>
        <v>송_586-26</v>
      </c>
      <c r="C17" s="1" t="s">
        <v>35</v>
      </c>
      <c r="D17" s="1">
        <v>586</v>
      </c>
      <c r="E17" s="1">
        <v>26</v>
      </c>
      <c r="F17" s="5">
        <v>850700</v>
      </c>
      <c r="G17" s="6">
        <v>181000000</v>
      </c>
      <c r="H17" s="1" t="s">
        <v>52</v>
      </c>
      <c r="I17" s="7" t="str">
        <f t="shared" si="2"/>
        <v>매월 1748000원</v>
      </c>
      <c r="J17" s="8" t="str">
        <f t="shared" si="3"/>
        <v>비추천</v>
      </c>
      <c r="K17" s="6">
        <v>21</v>
      </c>
      <c r="L17" s="6">
        <v>39</v>
      </c>
      <c r="M17" s="6">
        <f t="shared" si="0"/>
        <v>60</v>
      </c>
    </row>
    <row r="18" spans="1:13" x14ac:dyDescent="0.7">
      <c r="A18" s="1">
        <v>15</v>
      </c>
      <c r="B18" s="18" t="str">
        <f t="shared" si="1"/>
        <v>송_970-14</v>
      </c>
      <c r="C18" s="1" t="s">
        <v>35</v>
      </c>
      <c r="D18" s="1">
        <v>970</v>
      </c>
      <c r="E18" s="1">
        <v>14</v>
      </c>
      <c r="F18" s="5">
        <v>1428800</v>
      </c>
      <c r="G18" s="6">
        <v>304000000</v>
      </c>
      <c r="H18" s="1" t="s">
        <v>53</v>
      </c>
      <c r="I18" s="7" t="str">
        <f t="shared" si="2"/>
        <v>매월 2935000원</v>
      </c>
      <c r="J18" s="8" t="str">
        <f t="shared" si="3"/>
        <v>199,663,000</v>
      </c>
      <c r="K18" s="6">
        <v>10</v>
      </c>
      <c r="L18" s="6">
        <v>41</v>
      </c>
      <c r="M18" s="6">
        <f t="shared" si="0"/>
        <v>51</v>
      </c>
    </row>
    <row r="19" spans="1:13" x14ac:dyDescent="0.7">
      <c r="A19" s="1">
        <v>16</v>
      </c>
      <c r="B19" s="18" t="str">
        <f t="shared" si="1"/>
        <v>효_898-83</v>
      </c>
      <c r="C19" s="1" t="s">
        <v>81</v>
      </c>
      <c r="D19" s="1">
        <v>898</v>
      </c>
      <c r="E19" s="1">
        <v>83</v>
      </c>
      <c r="F19" s="5">
        <v>629800</v>
      </c>
      <c r="G19" s="6">
        <v>134000000</v>
      </c>
      <c r="H19" s="1" t="s">
        <v>54</v>
      </c>
      <c r="I19" s="7" t="str">
        <f t="shared" si="2"/>
        <v>매월 1294000원</v>
      </c>
      <c r="J19" s="8" t="str">
        <f t="shared" si="3"/>
        <v>비추천</v>
      </c>
      <c r="K19" s="6">
        <v>68</v>
      </c>
      <c r="L19" s="6">
        <v>81</v>
      </c>
      <c r="M19" s="6">
        <f t="shared" si="0"/>
        <v>149</v>
      </c>
    </row>
    <row r="20" spans="1:13" x14ac:dyDescent="0.7">
      <c r="A20" s="1">
        <v>17</v>
      </c>
      <c r="B20" s="18" t="str">
        <f t="shared" si="1"/>
        <v>미_667-11</v>
      </c>
      <c r="C20" s="1" t="s">
        <v>36</v>
      </c>
      <c r="D20" s="1">
        <v>667</v>
      </c>
      <c r="E20" s="1">
        <v>11</v>
      </c>
      <c r="F20" s="5">
        <v>1410000</v>
      </c>
      <c r="G20" s="6">
        <v>300000000</v>
      </c>
      <c r="H20" s="1" t="s">
        <v>55</v>
      </c>
      <c r="I20" s="7" t="str">
        <f t="shared" si="2"/>
        <v>매월 2897000원</v>
      </c>
      <c r="J20" s="8" t="str">
        <f t="shared" si="3"/>
        <v>197,035,000</v>
      </c>
      <c r="K20" s="6">
        <v>18</v>
      </c>
      <c r="L20" s="6">
        <v>15</v>
      </c>
      <c r="M20" s="6">
        <f t="shared" si="0"/>
        <v>33</v>
      </c>
    </row>
    <row r="21" spans="1:13" x14ac:dyDescent="0.7">
      <c r="A21" s="1">
        <v>18</v>
      </c>
      <c r="B21" s="18" t="str">
        <f t="shared" si="1"/>
        <v>효_952-28</v>
      </c>
      <c r="C21" s="1" t="s">
        <v>38</v>
      </c>
      <c r="D21" s="1">
        <v>952</v>
      </c>
      <c r="E21" s="1">
        <v>28</v>
      </c>
      <c r="F21" s="5">
        <v>808400</v>
      </c>
      <c r="G21" s="6">
        <v>172000000</v>
      </c>
      <c r="H21" s="1" t="s">
        <v>56</v>
      </c>
      <c r="I21" s="7" t="str">
        <f t="shared" si="2"/>
        <v>매월 1661000원</v>
      </c>
      <c r="J21" s="8" t="str">
        <f t="shared" si="3"/>
        <v>비추천</v>
      </c>
      <c r="K21" s="6">
        <v>16</v>
      </c>
      <c r="L21" s="6">
        <v>18</v>
      </c>
      <c r="M21" s="6">
        <f t="shared" si="0"/>
        <v>34</v>
      </c>
    </row>
    <row r="22" spans="1:13" x14ac:dyDescent="0.7">
      <c r="A22" s="1">
        <v>19</v>
      </c>
      <c r="B22" s="18" t="str">
        <f t="shared" si="1"/>
        <v>미_761-16</v>
      </c>
      <c r="C22" s="1" t="s">
        <v>36</v>
      </c>
      <c r="D22" s="1">
        <v>761</v>
      </c>
      <c r="E22" s="1">
        <v>16</v>
      </c>
      <c r="F22" s="5">
        <v>1222000</v>
      </c>
      <c r="G22" s="6">
        <v>260000000</v>
      </c>
      <c r="H22" s="1" t="s">
        <v>57</v>
      </c>
      <c r="I22" s="7" t="str">
        <f t="shared" si="2"/>
        <v>매월 2511000원</v>
      </c>
      <c r="J22" s="8" t="str">
        <f t="shared" si="3"/>
        <v>170,764,000</v>
      </c>
      <c r="K22" s="6">
        <v>51</v>
      </c>
      <c r="L22" s="6">
        <v>45</v>
      </c>
      <c r="M22" s="6">
        <f t="shared" si="0"/>
        <v>96</v>
      </c>
    </row>
    <row r="23" spans="1:13" x14ac:dyDescent="0.7">
      <c r="A23" s="1">
        <v>20</v>
      </c>
      <c r="B23" s="18" t="str">
        <f t="shared" si="1"/>
        <v>확인필요</v>
      </c>
      <c r="C23" s="1" t="s">
        <v>37</v>
      </c>
      <c r="D23" s="1">
        <v>1074</v>
      </c>
      <c r="E23" s="1">
        <v>60</v>
      </c>
      <c r="F23" s="5">
        <v>474700</v>
      </c>
      <c r="G23" s="6">
        <v>101000000</v>
      </c>
      <c r="H23" s="1" t="s">
        <v>58</v>
      </c>
      <c r="I23" s="7" t="str">
        <f t="shared" si="2"/>
        <v>매월 975000원</v>
      </c>
      <c r="J23" s="8" t="str">
        <f t="shared" si="3"/>
        <v>비추천</v>
      </c>
      <c r="K23" s="6">
        <v>10</v>
      </c>
      <c r="L23" s="6">
        <v>80</v>
      </c>
      <c r="M23" s="6">
        <f t="shared" si="0"/>
        <v>90</v>
      </c>
    </row>
    <row r="24" spans="1:13" x14ac:dyDescent="0.7">
      <c r="A24" s="1">
        <v>21</v>
      </c>
      <c r="B24" s="18" t="str">
        <f t="shared" si="1"/>
        <v>확인필요</v>
      </c>
      <c r="C24" s="1" t="s">
        <v>36</v>
      </c>
      <c r="D24" s="1">
        <v>1540</v>
      </c>
      <c r="E24" s="1">
        <v>10</v>
      </c>
      <c r="F24" s="5">
        <v>2171400</v>
      </c>
      <c r="G24" s="6">
        <v>462000000</v>
      </c>
      <c r="H24" s="1" t="s">
        <v>59</v>
      </c>
      <c r="I24" s="7" t="str">
        <f t="shared" si="2"/>
        <v>매월 4461000원</v>
      </c>
      <c r="J24" s="8" t="str">
        <f t="shared" si="3"/>
        <v>303,435,000</v>
      </c>
      <c r="K24" s="6">
        <v>19</v>
      </c>
      <c r="L24" s="6">
        <v>84</v>
      </c>
      <c r="M24" s="6">
        <f t="shared" si="0"/>
        <v>103</v>
      </c>
    </row>
    <row r="25" spans="1:13" x14ac:dyDescent="0.7">
      <c r="A25" s="1">
        <v>22</v>
      </c>
      <c r="B25" s="18" t="str">
        <f t="shared" si="1"/>
        <v>송_109-74</v>
      </c>
      <c r="C25" s="1" t="s">
        <v>35</v>
      </c>
      <c r="D25" s="1">
        <v>109</v>
      </c>
      <c r="E25" s="1">
        <v>74</v>
      </c>
      <c r="F25" s="5">
        <v>1457000</v>
      </c>
      <c r="G25" s="6">
        <v>310000000</v>
      </c>
      <c r="H25" s="1" t="s">
        <v>60</v>
      </c>
      <c r="I25" s="7" t="str">
        <f t="shared" si="2"/>
        <v>매월 2993000원</v>
      </c>
      <c r="J25" s="8" t="str">
        <f t="shared" si="3"/>
        <v>203,603,000</v>
      </c>
      <c r="K25" s="6">
        <v>19</v>
      </c>
      <c r="L25" s="6">
        <v>21</v>
      </c>
      <c r="M25" s="6">
        <f t="shared" si="0"/>
        <v>40</v>
      </c>
    </row>
    <row r="26" spans="1:13" x14ac:dyDescent="0.7">
      <c r="A26" s="1">
        <v>23</v>
      </c>
      <c r="B26" s="18" t="str">
        <f t="shared" si="1"/>
        <v>미_705-35</v>
      </c>
      <c r="C26" s="1" t="s">
        <v>82</v>
      </c>
      <c r="D26" s="1">
        <v>705</v>
      </c>
      <c r="E26" s="1">
        <v>35</v>
      </c>
      <c r="F26" s="5">
        <v>1339500</v>
      </c>
      <c r="G26" s="6">
        <v>285000000</v>
      </c>
      <c r="H26" s="1" t="s">
        <v>61</v>
      </c>
      <c r="I26" s="7" t="str">
        <f t="shared" si="2"/>
        <v>매월 2752000원</v>
      </c>
      <c r="J26" s="8" t="str">
        <f t="shared" si="3"/>
        <v>187,184,000</v>
      </c>
      <c r="K26" s="6">
        <v>13</v>
      </c>
      <c r="L26" s="6">
        <v>15</v>
      </c>
      <c r="M26" s="6">
        <f t="shared" si="0"/>
        <v>28</v>
      </c>
    </row>
    <row r="27" spans="1:13" x14ac:dyDescent="0.7">
      <c r="A27" s="1">
        <v>24</v>
      </c>
      <c r="B27" s="18" t="str">
        <f t="shared" si="1"/>
        <v>확인필요</v>
      </c>
      <c r="C27" s="1" t="s">
        <v>37</v>
      </c>
      <c r="D27" s="1">
        <v>1230</v>
      </c>
      <c r="E27" s="1">
        <v>54</v>
      </c>
      <c r="F27" s="5">
        <v>775500</v>
      </c>
      <c r="G27" s="6">
        <v>165000000</v>
      </c>
      <c r="H27" s="1" t="s">
        <v>62</v>
      </c>
      <c r="I27" s="7" t="str">
        <f t="shared" si="2"/>
        <v>매월 1593000원</v>
      </c>
      <c r="J27" s="8" t="str">
        <f t="shared" si="3"/>
        <v>비추천</v>
      </c>
      <c r="K27" s="6">
        <v>38</v>
      </c>
      <c r="L27" s="6">
        <v>42</v>
      </c>
      <c r="M27" s="6">
        <f t="shared" si="0"/>
        <v>80</v>
      </c>
    </row>
    <row r="28" spans="1:13" x14ac:dyDescent="0.7">
      <c r="A28" s="1">
        <v>25</v>
      </c>
      <c r="B28" s="18" t="str">
        <f t="shared" si="1"/>
        <v>미_445-24</v>
      </c>
      <c r="C28" s="1" t="s">
        <v>36</v>
      </c>
      <c r="D28" s="1">
        <v>445</v>
      </c>
      <c r="E28" s="1">
        <v>24</v>
      </c>
      <c r="F28" s="5">
        <v>587500</v>
      </c>
      <c r="G28" s="6">
        <v>125000000</v>
      </c>
      <c r="H28" s="1" t="s">
        <v>63</v>
      </c>
      <c r="I28" s="7" t="str">
        <f t="shared" si="2"/>
        <v>매월 1207000원</v>
      </c>
      <c r="J28" s="8" t="str">
        <f t="shared" si="3"/>
        <v>비추천</v>
      </c>
      <c r="K28" s="6">
        <v>56</v>
      </c>
      <c r="L28" s="6">
        <v>76</v>
      </c>
      <c r="M28" s="6">
        <f t="shared" si="0"/>
        <v>132</v>
      </c>
    </row>
    <row r="29" spans="1:13" x14ac:dyDescent="0.7">
      <c r="A29" s="1">
        <v>26</v>
      </c>
      <c r="B29" s="18" t="str">
        <f t="shared" si="1"/>
        <v>효_961-31</v>
      </c>
      <c r="C29" s="1" t="s">
        <v>38</v>
      </c>
      <c r="D29" s="1">
        <v>961</v>
      </c>
      <c r="E29" s="1">
        <v>31</v>
      </c>
      <c r="F29" s="5">
        <v>789600</v>
      </c>
      <c r="G29" s="6">
        <v>168000000</v>
      </c>
      <c r="H29" s="1" t="s">
        <v>64</v>
      </c>
      <c r="I29" s="7" t="str">
        <f t="shared" si="2"/>
        <v>매월 1622000원</v>
      </c>
      <c r="J29" s="8" t="str">
        <f t="shared" si="3"/>
        <v>비추천</v>
      </c>
      <c r="K29" s="6">
        <v>29</v>
      </c>
      <c r="L29" s="6">
        <v>40</v>
      </c>
      <c r="M29" s="6">
        <f t="shared" si="0"/>
        <v>69</v>
      </c>
    </row>
    <row r="30" spans="1:13" x14ac:dyDescent="0.7">
      <c r="A30" s="1">
        <v>27</v>
      </c>
      <c r="B30" s="18" t="str">
        <f t="shared" si="1"/>
        <v>송_130-49</v>
      </c>
      <c r="C30" s="1" t="s">
        <v>35</v>
      </c>
      <c r="D30" s="1">
        <v>130</v>
      </c>
      <c r="E30" s="1">
        <v>49</v>
      </c>
      <c r="F30" s="5">
        <v>270250</v>
      </c>
      <c r="G30" s="6">
        <v>57500000</v>
      </c>
      <c r="H30" s="1" t="s">
        <v>65</v>
      </c>
      <c r="I30" s="7" t="str">
        <f t="shared" si="2"/>
        <v>매월 555000원</v>
      </c>
      <c r="J30" s="8" t="str">
        <f t="shared" si="3"/>
        <v>비추천</v>
      </c>
      <c r="K30" s="6">
        <v>15</v>
      </c>
      <c r="L30" s="6">
        <v>22</v>
      </c>
      <c r="M30" s="6">
        <f t="shared" si="0"/>
        <v>37</v>
      </c>
    </row>
    <row r="31" spans="1:13" x14ac:dyDescent="0.7">
      <c r="A31" s="1">
        <v>28</v>
      </c>
      <c r="B31" s="18" t="str">
        <f t="shared" si="1"/>
        <v>서_141-29</v>
      </c>
      <c r="C31" s="1" t="s">
        <v>37</v>
      </c>
      <c r="D31" s="1">
        <v>141</v>
      </c>
      <c r="E31" s="1">
        <v>29</v>
      </c>
      <c r="F31" s="5">
        <v>822500</v>
      </c>
      <c r="G31" s="6">
        <v>175000000</v>
      </c>
      <c r="H31" s="1" t="s">
        <v>66</v>
      </c>
      <c r="I31" s="7" t="str">
        <f t="shared" si="2"/>
        <v>매월 1690000원</v>
      </c>
      <c r="J31" s="8" t="str">
        <f t="shared" si="3"/>
        <v>비추천</v>
      </c>
      <c r="K31" s="6">
        <v>30</v>
      </c>
      <c r="L31" s="6">
        <v>33</v>
      </c>
      <c r="M31" s="6">
        <f t="shared" si="0"/>
        <v>63</v>
      </c>
    </row>
    <row r="32" spans="1:13" x14ac:dyDescent="0.7">
      <c r="A32" s="1">
        <v>29</v>
      </c>
      <c r="B32" s="18" t="str">
        <f t="shared" si="1"/>
        <v>확인필요</v>
      </c>
      <c r="C32" s="1" t="s">
        <v>37</v>
      </c>
      <c r="D32" s="1">
        <v>3943</v>
      </c>
      <c r="E32" s="1">
        <v>47</v>
      </c>
      <c r="F32" s="5">
        <v>517000</v>
      </c>
      <c r="G32" s="6">
        <v>110000000</v>
      </c>
      <c r="H32" s="1" t="s">
        <v>67</v>
      </c>
      <c r="I32" s="7" t="str">
        <f t="shared" si="2"/>
        <v>매월 1062000원</v>
      </c>
      <c r="J32" s="8" t="str">
        <f t="shared" si="3"/>
        <v>비추천</v>
      </c>
      <c r="K32" s="6">
        <v>24</v>
      </c>
      <c r="L32" s="6">
        <v>37</v>
      </c>
      <c r="M32" s="6">
        <f t="shared" si="0"/>
        <v>61</v>
      </c>
    </row>
    <row r="33" spans="1:13" x14ac:dyDescent="0.7">
      <c r="A33" s="1">
        <v>30</v>
      </c>
      <c r="B33" s="18" t="str">
        <f t="shared" si="1"/>
        <v>효_305-23</v>
      </c>
      <c r="C33" s="1" t="s">
        <v>38</v>
      </c>
      <c r="D33" s="1">
        <v>305</v>
      </c>
      <c r="E33" s="1">
        <v>23</v>
      </c>
      <c r="F33" s="5">
        <v>258500</v>
      </c>
      <c r="G33" s="6">
        <v>55000000</v>
      </c>
      <c r="H33" s="1" t="s">
        <v>68</v>
      </c>
      <c r="I33" s="7" t="str">
        <f t="shared" si="2"/>
        <v>매월 531000원</v>
      </c>
      <c r="J33" s="8" t="str">
        <f t="shared" si="3"/>
        <v>비추천</v>
      </c>
      <c r="K33" s="6">
        <v>23</v>
      </c>
      <c r="L33" s="6">
        <v>79</v>
      </c>
      <c r="M33" s="6">
        <f t="shared" si="0"/>
        <v>102</v>
      </c>
    </row>
    <row r="34" spans="1:13" x14ac:dyDescent="0.7">
      <c r="A34" s="1">
        <v>31</v>
      </c>
      <c r="B34" s="18" t="str">
        <f t="shared" si="1"/>
        <v>미_33-88</v>
      </c>
      <c r="C34" s="1" t="s">
        <v>36</v>
      </c>
      <c r="D34" s="1">
        <v>33</v>
      </c>
      <c r="E34" s="1">
        <v>88</v>
      </c>
      <c r="F34" s="5">
        <v>1809500</v>
      </c>
      <c r="G34" s="6">
        <v>385000000</v>
      </c>
      <c r="H34" s="1" t="s">
        <v>69</v>
      </c>
      <c r="I34" s="7" t="str">
        <f t="shared" si="2"/>
        <v>매월 3718000원</v>
      </c>
      <c r="J34" s="8" t="str">
        <f t="shared" si="3"/>
        <v>252,862,000</v>
      </c>
      <c r="K34" s="6">
        <v>15</v>
      </c>
      <c r="L34" s="6">
        <v>48</v>
      </c>
      <c r="M34" s="6">
        <f t="shared" si="0"/>
        <v>63</v>
      </c>
    </row>
    <row r="35" spans="1:13" x14ac:dyDescent="0.7">
      <c r="A35" s="1">
        <v>32</v>
      </c>
      <c r="B35" s="18" t="str">
        <f t="shared" si="1"/>
        <v>송_69-21</v>
      </c>
      <c r="C35" s="1" t="s">
        <v>35</v>
      </c>
      <c r="D35" s="1">
        <v>69</v>
      </c>
      <c r="E35" s="1">
        <v>21</v>
      </c>
      <c r="F35" s="5">
        <v>2218400</v>
      </c>
      <c r="G35" s="6">
        <v>472000000</v>
      </c>
      <c r="H35" s="1" t="s">
        <v>70</v>
      </c>
      <c r="I35" s="7" t="str">
        <f t="shared" si="2"/>
        <v>매월 4558000원</v>
      </c>
      <c r="J35" s="8" t="str">
        <f t="shared" si="3"/>
        <v>310,002,000</v>
      </c>
      <c r="K35" s="6">
        <v>28</v>
      </c>
      <c r="L35" s="6">
        <v>18</v>
      </c>
      <c r="M35" s="6">
        <f t="shared" si="0"/>
        <v>46</v>
      </c>
    </row>
    <row r="36" spans="1:13" x14ac:dyDescent="0.7">
      <c r="A36" s="1">
        <v>33</v>
      </c>
      <c r="B36" s="18" t="str">
        <f t="shared" si="1"/>
        <v>미_53-38</v>
      </c>
      <c r="C36" s="1" t="s">
        <v>36</v>
      </c>
      <c r="D36" s="1">
        <v>53</v>
      </c>
      <c r="E36" s="1">
        <v>38</v>
      </c>
      <c r="F36" s="5">
        <v>705000</v>
      </c>
      <c r="G36" s="6">
        <v>150000000</v>
      </c>
      <c r="H36" s="1" t="s">
        <v>71</v>
      </c>
      <c r="I36" s="7" t="str">
        <f t="shared" si="2"/>
        <v>매월 1448000원</v>
      </c>
      <c r="J36" s="8" t="str">
        <f t="shared" si="3"/>
        <v>비추천</v>
      </c>
      <c r="K36" s="6">
        <v>22</v>
      </c>
      <c r="L36" s="6">
        <v>28</v>
      </c>
      <c r="M36" s="6">
        <f t="shared" ref="M36:M43" si="4">K36+L36</f>
        <v>50</v>
      </c>
    </row>
    <row r="37" spans="1:13" x14ac:dyDescent="0.7">
      <c r="A37" s="1">
        <v>34</v>
      </c>
      <c r="B37" s="18" t="str">
        <f t="shared" si="1"/>
        <v>확인필요</v>
      </c>
      <c r="C37" s="1" t="s">
        <v>36</v>
      </c>
      <c r="D37" s="1">
        <v>789</v>
      </c>
      <c r="E37" s="1">
        <v>152</v>
      </c>
      <c r="F37" s="5">
        <v>573400</v>
      </c>
      <c r="G37" s="6">
        <v>122000000</v>
      </c>
      <c r="H37" s="1" t="s">
        <v>72</v>
      </c>
      <c r="I37" s="7" t="str">
        <f t="shared" si="2"/>
        <v>매월 1178000원</v>
      </c>
      <c r="J37" s="8" t="str">
        <f t="shared" si="3"/>
        <v>비추천</v>
      </c>
      <c r="K37" s="6">
        <v>25</v>
      </c>
      <c r="L37" s="6">
        <v>25</v>
      </c>
      <c r="M37" s="6">
        <f t="shared" si="4"/>
        <v>50</v>
      </c>
    </row>
    <row r="38" spans="1:13" x14ac:dyDescent="0.7">
      <c r="A38" s="1">
        <v>35</v>
      </c>
      <c r="B38" s="18" t="str">
        <f t="shared" si="1"/>
        <v>확인필요</v>
      </c>
      <c r="C38" s="1" t="s">
        <v>37</v>
      </c>
      <c r="D38" s="1">
        <v>1064</v>
      </c>
      <c r="E38" s="1">
        <v>32</v>
      </c>
      <c r="F38" s="5">
        <v>846000</v>
      </c>
      <c r="G38" s="6">
        <v>180000000</v>
      </c>
      <c r="H38" s="1" t="s">
        <v>73</v>
      </c>
      <c r="I38" s="7" t="str">
        <f t="shared" si="2"/>
        <v>매월 1738000원</v>
      </c>
      <c r="J38" s="8" t="str">
        <f t="shared" si="3"/>
        <v>비추천</v>
      </c>
      <c r="K38" s="6">
        <v>54</v>
      </c>
      <c r="L38" s="6">
        <v>57</v>
      </c>
      <c r="M38" s="6">
        <f t="shared" si="4"/>
        <v>111</v>
      </c>
    </row>
    <row r="39" spans="1:13" x14ac:dyDescent="0.7">
      <c r="A39" s="1">
        <v>36</v>
      </c>
      <c r="B39" s="18" t="str">
        <f t="shared" si="1"/>
        <v>확인필요</v>
      </c>
      <c r="C39" s="1" t="s">
        <v>81</v>
      </c>
      <c r="D39" s="1">
        <v>1556</v>
      </c>
      <c r="E39" s="1">
        <v>37</v>
      </c>
      <c r="F39" s="5">
        <v>2279500</v>
      </c>
      <c r="G39" s="6">
        <v>485000000</v>
      </c>
      <c r="H39" s="1" t="s">
        <v>74</v>
      </c>
      <c r="I39" s="7" t="str">
        <f t="shared" si="2"/>
        <v>매월 4683000원</v>
      </c>
      <c r="J39" s="8" t="str">
        <f t="shared" si="3"/>
        <v>318,541,000</v>
      </c>
      <c r="K39" s="6">
        <v>22</v>
      </c>
      <c r="L39" s="6">
        <v>40</v>
      </c>
      <c r="M39" s="6">
        <f t="shared" si="4"/>
        <v>62</v>
      </c>
    </row>
    <row r="40" spans="1:13" x14ac:dyDescent="0.7">
      <c r="A40" s="1">
        <v>37</v>
      </c>
      <c r="B40" s="18" t="str">
        <f t="shared" si="1"/>
        <v>확인필요</v>
      </c>
      <c r="C40" s="1" t="s">
        <v>35</v>
      </c>
      <c r="D40" s="1">
        <v>1061</v>
      </c>
      <c r="E40" s="1">
        <v>52</v>
      </c>
      <c r="F40" s="5">
        <v>2726000</v>
      </c>
      <c r="G40" s="6">
        <v>580000000</v>
      </c>
      <c r="H40" s="1" t="s">
        <v>75</v>
      </c>
      <c r="I40" s="7" t="str">
        <f t="shared" si="2"/>
        <v>매월 5601000원</v>
      </c>
      <c r="J40" s="8" t="str">
        <f t="shared" si="3"/>
        <v>380,935,000</v>
      </c>
      <c r="K40" s="6">
        <v>27</v>
      </c>
      <c r="L40" s="6">
        <v>91</v>
      </c>
      <c r="M40" s="6">
        <f t="shared" si="4"/>
        <v>118</v>
      </c>
    </row>
    <row r="41" spans="1:13" x14ac:dyDescent="0.7">
      <c r="A41" s="1">
        <v>38</v>
      </c>
      <c r="B41" s="18" t="str">
        <f t="shared" si="1"/>
        <v>효_20-56</v>
      </c>
      <c r="C41" s="1" t="s">
        <v>38</v>
      </c>
      <c r="D41" s="1">
        <v>20</v>
      </c>
      <c r="E41" s="1">
        <v>56</v>
      </c>
      <c r="F41" s="5">
        <v>578100</v>
      </c>
      <c r="G41" s="6">
        <v>123000000</v>
      </c>
      <c r="H41" s="1" t="s">
        <v>76</v>
      </c>
      <c r="I41" s="7" t="str">
        <f t="shared" si="2"/>
        <v>매월 1188000원</v>
      </c>
      <c r="J41" s="8" t="str">
        <f t="shared" si="3"/>
        <v>비추천</v>
      </c>
      <c r="K41" s="6">
        <v>23</v>
      </c>
      <c r="L41" s="6">
        <v>44</v>
      </c>
      <c r="M41" s="6">
        <f t="shared" si="4"/>
        <v>67</v>
      </c>
    </row>
    <row r="42" spans="1:13" x14ac:dyDescent="0.7">
      <c r="A42" s="1">
        <v>39</v>
      </c>
      <c r="B42" s="18" t="str">
        <f t="shared" si="1"/>
        <v>미_973-30</v>
      </c>
      <c r="C42" s="1" t="s">
        <v>36</v>
      </c>
      <c r="D42" s="1">
        <v>973</v>
      </c>
      <c r="E42" s="1">
        <v>30</v>
      </c>
      <c r="F42" s="5">
        <v>141000</v>
      </c>
      <c r="G42" s="6">
        <v>30000000</v>
      </c>
      <c r="H42" s="1" t="s">
        <v>77</v>
      </c>
      <c r="I42" s="7" t="str">
        <f t="shared" si="2"/>
        <v>매월 290000원</v>
      </c>
      <c r="J42" s="8" t="str">
        <f t="shared" si="3"/>
        <v>비추천</v>
      </c>
      <c r="K42" s="6">
        <v>22</v>
      </c>
      <c r="L42" s="6">
        <v>22</v>
      </c>
      <c r="M42" s="6">
        <f t="shared" si="4"/>
        <v>44</v>
      </c>
    </row>
    <row r="43" spans="1:13" x14ac:dyDescent="0.7">
      <c r="A43" s="1">
        <v>40</v>
      </c>
      <c r="B43" s="18" t="str">
        <f t="shared" si="1"/>
        <v>송_521-15</v>
      </c>
      <c r="C43" s="1" t="s">
        <v>79</v>
      </c>
      <c r="D43" s="1">
        <v>521</v>
      </c>
      <c r="E43" s="1">
        <v>15</v>
      </c>
      <c r="F43" s="5">
        <v>423000</v>
      </c>
      <c r="G43" s="6">
        <v>90000000</v>
      </c>
      <c r="H43" s="1" t="s">
        <v>78</v>
      </c>
      <c r="I43" s="7" t="str">
        <f t="shared" si="2"/>
        <v>매월 869000원</v>
      </c>
      <c r="J43" s="8" t="str">
        <f t="shared" si="3"/>
        <v>비추천</v>
      </c>
      <c r="K43" s="6">
        <v>31</v>
      </c>
      <c r="L43" s="6">
        <v>51</v>
      </c>
      <c r="M43" s="6">
        <f t="shared" si="4"/>
        <v>82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E368"/>
  <sheetViews>
    <sheetView workbookViewId="0">
      <selection activeCell="B2" sqref="B2"/>
    </sheetView>
  </sheetViews>
  <sheetFormatPr defaultRowHeight="16.5" x14ac:dyDescent="0.7"/>
  <cols>
    <col min="2" max="2" width="10.44921875" customWidth="1"/>
    <col min="3" max="3" width="16.19921875" customWidth="1"/>
    <col min="4" max="5" width="12.69921875" customWidth="1"/>
    <col min="6" max="6" width="16.19921875" bestFit="1" customWidth="1"/>
    <col min="7" max="7" width="16.19921875" customWidth="1"/>
    <col min="8" max="8" width="16.19921875" bestFit="1" customWidth="1"/>
    <col min="9" max="9" width="16.19921875" customWidth="1"/>
    <col min="10" max="11" width="16.19921875" bestFit="1" customWidth="1"/>
    <col min="12" max="12" width="16.19921875" customWidth="1"/>
    <col min="13" max="15" width="16.19921875" bestFit="1" customWidth="1"/>
    <col min="16" max="16" width="16.19921875" customWidth="1"/>
    <col min="17" max="17" width="16.19921875" bestFit="1" customWidth="1"/>
    <col min="18" max="18" width="16.19921875" customWidth="1"/>
    <col min="19" max="21" width="16.19921875" bestFit="1" customWidth="1"/>
    <col min="22" max="22" width="16.19921875" customWidth="1"/>
    <col min="23" max="24" width="16.19921875" bestFit="1" customWidth="1"/>
    <col min="25" max="25" width="16.19921875" customWidth="1"/>
    <col min="26" max="26" width="16.19921875" bestFit="1" customWidth="1"/>
    <col min="27" max="27" width="16.19921875" customWidth="1"/>
    <col min="28" max="30" width="16.19921875" bestFit="1" customWidth="1"/>
    <col min="31" max="31" width="16.19921875" customWidth="1"/>
    <col min="32" max="32" width="16.19921875" bestFit="1" customWidth="1"/>
    <col min="33" max="33" width="16.19921875" customWidth="1"/>
    <col min="34" max="36" width="16.19921875" bestFit="1" customWidth="1"/>
    <col min="37" max="37" width="16.19921875" customWidth="1"/>
    <col min="38" max="39" width="16.19921875" bestFit="1" customWidth="1"/>
    <col min="40" max="40" width="16.19921875" customWidth="1"/>
    <col min="41" max="41" width="16.19921875" bestFit="1" customWidth="1"/>
    <col min="42" max="42" width="16.19921875" customWidth="1"/>
    <col min="43" max="45" width="16.19921875" bestFit="1" customWidth="1"/>
    <col min="46" max="46" width="16.19921875" customWidth="1"/>
    <col min="47" max="47" width="16.19921875" bestFit="1" customWidth="1"/>
    <col min="48" max="48" width="16.19921875" customWidth="1"/>
    <col min="49" max="49" width="16.19921875" bestFit="1" customWidth="1"/>
    <col min="50" max="50" width="16.19921875" customWidth="1"/>
    <col min="51" max="53" width="16.19921875" bestFit="1" customWidth="1"/>
    <col min="54" max="54" width="16.19921875" customWidth="1"/>
    <col min="55" max="55" width="16.19921875" bestFit="1" customWidth="1"/>
    <col min="56" max="56" width="16.19921875" customWidth="1"/>
    <col min="57" max="59" width="16.19921875" bestFit="1" customWidth="1"/>
    <col min="60" max="60" width="16.19921875" customWidth="1"/>
    <col min="61" max="61" width="16.19921875" bestFit="1" customWidth="1"/>
    <col min="62" max="62" width="16.19921875" customWidth="1"/>
    <col min="63" max="64" width="16.19921875" bestFit="1" customWidth="1"/>
    <col min="65" max="65" width="16.19921875" customWidth="1"/>
    <col min="66" max="68" width="16.19921875" bestFit="1" customWidth="1"/>
    <col min="69" max="69" width="16.19921875" customWidth="1"/>
    <col min="70" max="70" width="16.19921875" bestFit="1" customWidth="1"/>
    <col min="71" max="72" width="16.19921875" customWidth="1"/>
    <col min="73" max="73" width="16.19921875" bestFit="1" customWidth="1"/>
    <col min="74" max="74" width="16.19921875" customWidth="1"/>
    <col min="75" max="77" width="16.19921875" bestFit="1" customWidth="1"/>
    <col min="78" max="78" width="16.19921875" customWidth="1"/>
    <col min="79" max="79" width="16.19921875" bestFit="1" customWidth="1"/>
    <col min="80" max="80" width="16.19921875" customWidth="1"/>
    <col min="81" max="82" width="16.19921875" bestFit="1" customWidth="1"/>
    <col min="83" max="83" width="16.19921875" customWidth="1"/>
    <col min="84" max="86" width="16.19921875" bestFit="1" customWidth="1"/>
    <col min="87" max="87" width="16.19921875" customWidth="1"/>
    <col min="88" max="88" width="16.19921875" bestFit="1" customWidth="1"/>
    <col min="89" max="90" width="16.19921875" customWidth="1"/>
    <col min="91" max="91" width="16.19921875" bestFit="1" customWidth="1"/>
    <col min="92" max="92" width="16.19921875" customWidth="1"/>
    <col min="93" max="93" width="16.19921875" bestFit="1" customWidth="1"/>
    <col min="94" max="94" width="16.19921875" customWidth="1"/>
    <col min="95" max="97" width="16.19921875" bestFit="1" customWidth="1"/>
    <col min="98" max="98" width="16.19921875" customWidth="1"/>
    <col min="99" max="99" width="16.19921875" bestFit="1" customWidth="1"/>
    <col min="100" max="100" width="16.19921875" customWidth="1"/>
    <col min="101" max="103" width="16.19921875" bestFit="1" customWidth="1"/>
    <col min="104" max="104" width="16.19921875" customWidth="1"/>
    <col min="105" max="105" width="16.19921875" bestFit="1" customWidth="1"/>
    <col min="106" max="106" width="16.19921875" customWidth="1"/>
    <col min="107" max="109" width="16.19921875" bestFit="1" customWidth="1"/>
    <col min="110" max="110" width="16.19921875" customWidth="1"/>
    <col min="111" max="111" width="16.19921875" bestFit="1" customWidth="1"/>
    <col min="112" max="112" width="16.19921875" customWidth="1"/>
    <col min="113" max="115" width="16.19921875" bestFit="1" customWidth="1"/>
    <col min="116" max="116" width="16.19921875" customWidth="1"/>
    <col min="117" max="117" width="16.19921875" bestFit="1" customWidth="1"/>
    <col min="118" max="118" width="16.19921875" customWidth="1"/>
    <col min="119" max="123" width="16.19921875" bestFit="1" customWidth="1"/>
    <col min="124" max="124" width="16.19921875" customWidth="1"/>
    <col min="125" max="125" width="16.19921875" bestFit="1" customWidth="1"/>
    <col min="126" max="126" width="16.19921875" customWidth="1"/>
    <col min="127" max="129" width="16.19921875" bestFit="1" customWidth="1"/>
    <col min="130" max="130" width="16.19921875" customWidth="1"/>
    <col min="131" max="131" width="16.19921875" bestFit="1" customWidth="1"/>
    <col min="132" max="132" width="16.19921875" customWidth="1"/>
    <col min="133" max="135" width="16.19921875" bestFit="1" customWidth="1"/>
    <col min="136" max="136" width="16.19921875" customWidth="1"/>
    <col min="137" max="137" width="16.19921875" bestFit="1" customWidth="1"/>
    <col min="138" max="139" width="16.19921875" customWidth="1"/>
    <col min="140" max="140" width="16.19921875" bestFit="1" customWidth="1"/>
    <col min="141" max="142" width="16.19921875" customWidth="1"/>
    <col min="143" max="144" width="16.19921875" bestFit="1" customWidth="1"/>
    <col min="145" max="145" width="16.19921875" customWidth="1"/>
    <col min="146" max="146" width="16.19921875" bestFit="1" customWidth="1"/>
    <col min="147" max="147" width="16.19921875" customWidth="1"/>
    <col min="148" max="150" width="16.19921875" bestFit="1" customWidth="1"/>
    <col min="151" max="151" width="16.19921875" customWidth="1"/>
    <col min="152" max="152" width="16.19921875" bestFit="1" customWidth="1"/>
    <col min="153" max="153" width="16.19921875" customWidth="1"/>
    <col min="154" max="156" width="16.19921875" bestFit="1" customWidth="1"/>
    <col min="157" max="157" width="16.19921875" customWidth="1"/>
    <col min="158" max="159" width="16.19921875" bestFit="1" customWidth="1"/>
    <col min="160" max="160" width="16.19921875" customWidth="1"/>
    <col min="161" max="162" width="16.19921875" bestFit="1" customWidth="1"/>
    <col min="163" max="163" width="16.19921875" customWidth="1"/>
    <col min="164" max="164" width="16.19921875" bestFit="1" customWidth="1"/>
    <col min="165" max="165" width="16.19921875" customWidth="1"/>
    <col min="166" max="168" width="16.19921875" bestFit="1" customWidth="1"/>
    <col min="169" max="169" width="16.19921875" customWidth="1"/>
    <col min="170" max="172" width="16.19921875" bestFit="1" customWidth="1"/>
    <col min="173" max="173" width="16.19921875" customWidth="1"/>
    <col min="174" max="176" width="16.19921875" bestFit="1" customWidth="1"/>
    <col min="177" max="177" width="16.19921875" customWidth="1"/>
    <col min="178" max="178" width="16.19921875" bestFit="1" customWidth="1"/>
    <col min="179" max="179" width="16.19921875" customWidth="1"/>
    <col min="180" max="182" width="16.19921875" bestFit="1" customWidth="1"/>
    <col min="183" max="183" width="16.19921875" customWidth="1"/>
    <col min="184" max="184" width="16.19921875" bestFit="1" customWidth="1"/>
    <col min="185" max="186" width="16.19921875" customWidth="1"/>
    <col min="187" max="187" width="16.19921875" bestFit="1" customWidth="1"/>
    <col min="188" max="188" width="16.19921875" customWidth="1"/>
    <col min="189" max="190" width="16.19921875" bestFit="1" customWidth="1"/>
    <col min="191" max="191" width="16.19921875" customWidth="1"/>
    <col min="192" max="193" width="16.19921875" bestFit="1" customWidth="1"/>
    <col min="194" max="194" width="16.19921875" customWidth="1"/>
    <col min="195" max="197" width="16.19921875" bestFit="1" customWidth="1"/>
    <col min="198" max="198" width="16.19921875" customWidth="1"/>
    <col min="199" max="199" width="16.19921875" bestFit="1" customWidth="1"/>
    <col min="200" max="200" width="16.19921875" customWidth="1"/>
    <col min="201" max="203" width="16.19921875" bestFit="1" customWidth="1"/>
    <col min="204" max="204" width="16.19921875" customWidth="1"/>
    <col min="205" max="205" width="16.19921875" bestFit="1" customWidth="1"/>
    <col min="206" max="207" width="16.19921875" customWidth="1"/>
    <col min="208" max="208" width="16.19921875" bestFit="1" customWidth="1"/>
    <col min="209" max="209" width="16.19921875" customWidth="1"/>
    <col min="210" max="212" width="16.19921875" bestFit="1" customWidth="1"/>
    <col min="213" max="213" width="16.19921875" customWidth="1"/>
    <col min="214" max="214" width="16.19921875" bestFit="1" customWidth="1"/>
    <col min="215" max="216" width="16.19921875" customWidth="1"/>
    <col min="217" max="218" width="16.19921875" bestFit="1" customWidth="1"/>
    <col min="219" max="219" width="16.19921875" customWidth="1"/>
    <col min="220" max="220" width="16.19921875" bestFit="1" customWidth="1"/>
    <col min="221" max="221" width="16.19921875" customWidth="1"/>
    <col min="222" max="226" width="16.19921875" bestFit="1" customWidth="1"/>
    <col min="227" max="227" width="16.19921875" customWidth="1"/>
    <col min="228" max="228" width="16.19921875" bestFit="1" customWidth="1"/>
    <col min="229" max="229" width="16.19921875" customWidth="1"/>
    <col min="230" max="230" width="16.19921875" bestFit="1" customWidth="1"/>
    <col min="231" max="231" width="16.19921875" customWidth="1"/>
    <col min="232" max="234" width="16.19921875" bestFit="1" customWidth="1"/>
    <col min="235" max="235" width="16.19921875" customWidth="1"/>
    <col min="236" max="236" width="16.19921875" bestFit="1" customWidth="1"/>
    <col min="237" max="237" width="16.19921875" customWidth="1"/>
    <col min="238" max="239" width="16.19921875" bestFit="1" customWidth="1"/>
    <col min="240" max="240" width="16.19921875" customWidth="1"/>
    <col min="241" max="243" width="16.19921875" bestFit="1" customWidth="1"/>
    <col min="244" max="244" width="16.19921875" customWidth="1"/>
    <col min="245" max="245" width="16.19921875" bestFit="1" customWidth="1"/>
    <col min="246" max="246" width="16.19921875" customWidth="1"/>
    <col min="247" max="248" width="16.19921875" bestFit="1" customWidth="1"/>
    <col min="249" max="249" width="16.19921875" customWidth="1"/>
    <col min="250" max="252" width="16.19921875" bestFit="1" customWidth="1"/>
    <col min="253" max="253" width="16.19921875" customWidth="1"/>
    <col min="254" max="254" width="16.19921875" bestFit="1" customWidth="1"/>
    <col min="255" max="256" width="16.19921875" customWidth="1"/>
    <col min="257" max="257" width="16.19921875" bestFit="1" customWidth="1"/>
    <col min="258" max="258" width="16.19921875" customWidth="1"/>
    <col min="259" max="261" width="16.19921875" bestFit="1" customWidth="1"/>
    <col min="262" max="262" width="16.19921875" customWidth="1"/>
    <col min="263" max="263" width="16.19921875" bestFit="1" customWidth="1"/>
    <col min="264" max="264" width="16.19921875" customWidth="1"/>
    <col min="265" max="268" width="16.19921875" bestFit="1" customWidth="1"/>
    <col min="269" max="269" width="16.19921875" customWidth="1"/>
    <col min="270" max="271" width="16.19921875" bestFit="1" customWidth="1"/>
    <col min="272" max="272" width="16.19921875" customWidth="1"/>
    <col min="273" max="273" width="16.19921875" bestFit="1" customWidth="1"/>
    <col min="274" max="274" width="16.19921875" customWidth="1"/>
    <col min="275" max="277" width="16.19921875" bestFit="1" customWidth="1"/>
    <col min="278" max="278" width="16.19921875" customWidth="1"/>
    <col min="279" max="279" width="16.19921875" bestFit="1" customWidth="1"/>
    <col min="280" max="280" width="16.19921875" customWidth="1"/>
    <col min="281" max="282" width="16.19921875" bestFit="1" customWidth="1"/>
    <col min="283" max="283" width="16.19921875" customWidth="1"/>
    <col min="284" max="285" width="16.19921875" bestFit="1" customWidth="1"/>
    <col min="286" max="286" width="16.19921875" customWidth="1"/>
    <col min="287" max="288" width="16.19921875" bestFit="1" customWidth="1"/>
    <col min="289" max="289" width="16.19921875" customWidth="1"/>
    <col min="290" max="290" width="16.19921875" bestFit="1" customWidth="1"/>
    <col min="291" max="291" width="16.19921875" customWidth="1"/>
    <col min="292" max="293" width="16.19921875" bestFit="1" customWidth="1"/>
    <col min="294" max="294" width="16.19921875" customWidth="1"/>
    <col min="295" max="297" width="16.19921875" bestFit="1" customWidth="1"/>
    <col min="298" max="298" width="16.19921875" customWidth="1"/>
    <col min="299" max="299" width="16.19921875" bestFit="1" customWidth="1"/>
    <col min="300" max="301" width="16.19921875" customWidth="1"/>
    <col min="302" max="302" width="16.19921875" bestFit="1" customWidth="1"/>
    <col min="303" max="303" width="16.19921875" customWidth="1"/>
    <col min="304" max="304" width="16.19921875" bestFit="1" customWidth="1"/>
    <col min="305" max="306" width="16.19921875" customWidth="1"/>
    <col min="307" max="307" width="16.19921875" bestFit="1" customWidth="1"/>
    <col min="308" max="308" width="16.19921875" customWidth="1"/>
    <col min="309" max="311" width="16.19921875" bestFit="1" customWidth="1"/>
    <col min="312" max="312" width="16.19921875" customWidth="1"/>
    <col min="313" max="313" width="16.19921875" bestFit="1" customWidth="1"/>
    <col min="314" max="314" width="16.19921875" customWidth="1"/>
    <col min="315" max="317" width="16.19921875" bestFit="1" customWidth="1"/>
    <col min="318" max="318" width="16.19921875" customWidth="1"/>
    <col min="319" max="319" width="16.19921875" bestFit="1" customWidth="1"/>
    <col min="320" max="320" width="16.19921875" customWidth="1"/>
    <col min="321" max="323" width="16.19921875" bestFit="1" customWidth="1"/>
    <col min="324" max="324" width="16.19921875" customWidth="1"/>
    <col min="325" max="325" width="16.19921875" bestFit="1" customWidth="1"/>
    <col min="326" max="326" width="16.19921875" customWidth="1"/>
    <col min="327" max="328" width="16.19921875" bestFit="1" customWidth="1"/>
    <col min="329" max="330" width="16.19921875" customWidth="1"/>
    <col min="331" max="331" width="16.19921875" bestFit="1" customWidth="1"/>
    <col min="332" max="332" width="16.19921875" customWidth="1"/>
    <col min="333" max="333" width="16.19921875" bestFit="1" customWidth="1"/>
    <col min="334" max="334" width="16.19921875" customWidth="1"/>
    <col min="335" max="337" width="16.19921875" bestFit="1" customWidth="1"/>
    <col min="338" max="338" width="16.19921875" customWidth="1"/>
    <col min="339" max="339" width="16.19921875" bestFit="1" customWidth="1"/>
    <col min="340" max="340" width="16.19921875" customWidth="1"/>
    <col min="341" max="342" width="16.19921875" bestFit="1" customWidth="1"/>
    <col min="343" max="343" width="16.19921875" customWidth="1"/>
    <col min="344" max="345" width="16.19921875" bestFit="1" customWidth="1"/>
    <col min="346" max="346" width="16.19921875" customWidth="1"/>
    <col min="347" max="348" width="16.19921875" bestFit="1" customWidth="1"/>
    <col min="349" max="349" width="16.19921875" customWidth="1"/>
    <col min="350" max="352" width="16.19921875" bestFit="1" customWidth="1"/>
    <col min="353" max="353" width="16.19921875" customWidth="1"/>
    <col min="354" max="354" width="16.19921875" bestFit="1" customWidth="1"/>
    <col min="355" max="355" width="16.19921875" customWidth="1"/>
    <col min="356" max="358" width="16.19921875" bestFit="1" customWidth="1"/>
    <col min="359" max="359" width="16.19921875" customWidth="1"/>
    <col min="360" max="360" width="16.19921875" bestFit="1" customWidth="1"/>
    <col min="361" max="361" width="16.19921875" customWidth="1"/>
    <col min="362" max="362" width="16.19921875" bestFit="1" customWidth="1"/>
    <col min="363" max="363" width="16.19921875" customWidth="1"/>
    <col min="364" max="364" width="16.19921875" bestFit="1" customWidth="1"/>
    <col min="365" max="365" width="16.19921875" customWidth="1"/>
    <col min="366" max="368" width="16.19921875" bestFit="1" customWidth="1"/>
    <col min="369" max="369" width="16.19921875" customWidth="1"/>
    <col min="370" max="370" width="16.19921875" bestFit="1" customWidth="1"/>
    <col min="371" max="372" width="16.19921875" customWidth="1"/>
    <col min="373" max="373" width="16.19921875" bestFit="1" customWidth="1"/>
    <col min="374" max="374" width="16.19921875" customWidth="1"/>
    <col min="375" max="377" width="16.19921875" bestFit="1" customWidth="1"/>
    <col min="378" max="378" width="16.19921875" customWidth="1"/>
    <col min="379" max="379" width="16.19921875" bestFit="1" customWidth="1"/>
    <col min="380" max="380" width="16.19921875" customWidth="1"/>
    <col min="381" max="383" width="16.19921875" bestFit="1" customWidth="1"/>
    <col min="384" max="384" width="16.19921875" customWidth="1"/>
    <col min="385" max="385" width="16.19921875" bestFit="1" customWidth="1"/>
    <col min="386" max="386" width="16.19921875" customWidth="1"/>
    <col min="387" max="388" width="16.19921875" bestFit="1" customWidth="1"/>
    <col min="389" max="390" width="16.19921875" customWidth="1"/>
    <col min="391" max="391" width="16.19921875" bestFit="1" customWidth="1"/>
    <col min="392" max="392" width="16.19921875" customWidth="1"/>
    <col min="393" max="394" width="16.19921875" bestFit="1" customWidth="1"/>
    <col min="395" max="395" width="16.19921875" customWidth="1"/>
    <col min="396" max="398" width="16.19921875" bestFit="1" customWidth="1"/>
    <col min="399" max="399" width="16.19921875" customWidth="1"/>
    <col min="400" max="400" width="16.19921875" bestFit="1" customWidth="1"/>
    <col min="401" max="401" width="16.19921875" customWidth="1"/>
    <col min="402" max="406" width="16.19921875" bestFit="1" customWidth="1"/>
    <col min="407" max="407" width="16.19921875" customWidth="1"/>
    <col min="408" max="408" width="16.19921875" bestFit="1" customWidth="1"/>
    <col min="409" max="409" width="16.19921875" customWidth="1"/>
    <col min="410" max="410" width="16.19921875" bestFit="1" customWidth="1"/>
    <col min="411" max="411" width="16.19921875" customWidth="1"/>
    <col min="412" max="414" width="16.19921875" bestFit="1" customWidth="1"/>
    <col min="415" max="415" width="16.19921875" customWidth="1"/>
    <col min="416" max="416" width="16.19921875" bestFit="1" customWidth="1"/>
    <col min="417" max="417" width="16.19921875" customWidth="1"/>
    <col min="418" max="421" width="16.19921875" bestFit="1" customWidth="1"/>
    <col min="422" max="422" width="16.19921875" customWidth="1"/>
    <col min="423" max="425" width="16.19921875" bestFit="1" customWidth="1"/>
    <col min="426" max="426" width="16.19921875" customWidth="1"/>
    <col min="427" max="427" width="16.19921875" bestFit="1" customWidth="1"/>
    <col min="428" max="428" width="16.19921875" customWidth="1"/>
    <col min="429" max="430" width="16.19921875" bestFit="1" customWidth="1"/>
    <col min="431" max="431" width="16.19921875" customWidth="1"/>
    <col min="432" max="434" width="16.19921875" bestFit="1" customWidth="1"/>
    <col min="435" max="435" width="16.19921875" customWidth="1"/>
    <col min="436" max="437" width="16.19921875" bestFit="1" customWidth="1"/>
    <col min="438" max="438" width="16.19921875" customWidth="1"/>
    <col min="439" max="439" width="16.19921875" bestFit="1" customWidth="1"/>
    <col min="440" max="440" width="16.19921875" customWidth="1"/>
    <col min="441" max="443" width="16.19921875" bestFit="1" customWidth="1"/>
    <col min="444" max="444" width="16.19921875" customWidth="1"/>
    <col min="445" max="445" width="16.19921875" bestFit="1" customWidth="1"/>
    <col min="446" max="446" width="16.19921875" customWidth="1"/>
    <col min="447" max="447" width="16.19921875" bestFit="1" customWidth="1"/>
    <col min="448" max="448" width="16.19921875" customWidth="1"/>
    <col min="449" max="451" width="16.19921875" bestFit="1" customWidth="1"/>
    <col min="452" max="452" width="16.19921875" customWidth="1"/>
    <col min="453" max="454" width="16.19921875" bestFit="1" customWidth="1"/>
    <col min="455" max="455" width="16.19921875" customWidth="1"/>
    <col min="456" max="456" width="16.19921875" bestFit="1" customWidth="1"/>
    <col min="457" max="458" width="16.19921875" customWidth="1"/>
    <col min="459" max="459" width="16.19921875" bestFit="1" customWidth="1"/>
    <col min="460" max="460" width="16.19921875" customWidth="1"/>
    <col min="461" max="462" width="16.19921875" bestFit="1" customWidth="1"/>
    <col min="463" max="463" width="16.19921875" customWidth="1"/>
    <col min="464" max="466" width="16.19921875" bestFit="1" customWidth="1"/>
    <col min="467" max="467" width="16.19921875" customWidth="1"/>
    <col min="468" max="468" width="16.19921875" bestFit="1" customWidth="1"/>
    <col min="469" max="469" width="16.19921875" customWidth="1"/>
    <col min="470" max="471" width="16.19921875" bestFit="1" customWidth="1"/>
    <col min="472" max="472" width="16.19921875" customWidth="1"/>
    <col min="473" max="475" width="16.19921875" bestFit="1" customWidth="1"/>
    <col min="476" max="476" width="16.19921875" customWidth="1"/>
    <col min="477" max="477" width="16.19921875" bestFit="1" customWidth="1"/>
    <col min="478" max="478" width="16.19921875" customWidth="1"/>
    <col min="479" max="480" width="16.19921875" bestFit="1" customWidth="1"/>
    <col min="481" max="481" width="16.19921875" customWidth="1"/>
    <col min="482" max="482" width="16.19921875" bestFit="1" customWidth="1"/>
    <col min="483" max="483" width="16.19921875" customWidth="1"/>
    <col min="484" max="486" width="16.19921875" bestFit="1" customWidth="1"/>
    <col min="487" max="487" width="16.19921875" customWidth="1"/>
    <col min="488" max="488" width="16.19921875" bestFit="1" customWidth="1"/>
    <col min="489" max="489" width="16.19921875" customWidth="1"/>
    <col min="490" max="492" width="16.19921875" bestFit="1" customWidth="1"/>
    <col min="493" max="493" width="16.19921875" customWidth="1"/>
    <col min="494" max="494" width="16.19921875" bestFit="1" customWidth="1"/>
    <col min="495" max="495" width="16.19921875" customWidth="1"/>
    <col min="496" max="496" width="16.19921875" bestFit="1" customWidth="1"/>
    <col min="497" max="497" width="16.19921875" customWidth="1"/>
    <col min="498" max="499" width="16.19921875" bestFit="1" customWidth="1"/>
    <col min="500" max="500" width="16.19921875" customWidth="1"/>
    <col min="501" max="502" width="16.19921875" bestFit="1" customWidth="1"/>
    <col min="503" max="503" width="16.19921875" customWidth="1"/>
    <col min="504" max="510" width="16.19921875" bestFit="1" customWidth="1"/>
    <col min="511" max="511" width="16.19921875" customWidth="1"/>
    <col min="512" max="512" width="16.19921875" bestFit="1" customWidth="1"/>
    <col min="513" max="513" width="16.19921875" customWidth="1"/>
    <col min="514" max="518" width="16.19921875" bestFit="1" customWidth="1"/>
    <col min="519" max="519" width="16.19921875" customWidth="1"/>
    <col min="520" max="520" width="16.19921875" bestFit="1" customWidth="1"/>
    <col min="521" max="522" width="16.19921875" customWidth="1"/>
    <col min="523" max="523" width="16.19921875" bestFit="1" customWidth="1"/>
    <col min="524" max="524" width="16.19921875" customWidth="1"/>
    <col min="525" max="527" width="16.19921875" bestFit="1" customWidth="1"/>
    <col min="528" max="528" width="16.19921875" customWidth="1"/>
    <col min="529" max="529" width="16.19921875" bestFit="1" customWidth="1"/>
    <col min="530" max="530" width="16.19921875" customWidth="1"/>
    <col min="531" max="533" width="16.19921875" bestFit="1" customWidth="1"/>
    <col min="534" max="534" width="16.19921875" customWidth="1"/>
    <col min="535" max="535" width="16.19921875" bestFit="1" customWidth="1"/>
    <col min="536" max="537" width="16.19921875" customWidth="1"/>
    <col min="538" max="538" width="16.19921875" bestFit="1" customWidth="1"/>
    <col min="539" max="539" width="16.19921875" customWidth="1"/>
    <col min="540" max="542" width="16.19921875" bestFit="1" customWidth="1"/>
    <col min="543" max="543" width="16.19921875" customWidth="1"/>
    <col min="544" max="544" width="16.19921875" bestFit="1" customWidth="1"/>
    <col min="545" max="545" width="16.19921875" customWidth="1"/>
    <col min="546" max="548" width="16.19921875" bestFit="1" customWidth="1"/>
    <col min="549" max="549" width="16.19921875" customWidth="1"/>
    <col min="550" max="550" width="16.19921875" bestFit="1" customWidth="1"/>
    <col min="551" max="551" width="16.19921875" customWidth="1"/>
    <col min="552" max="556" width="16.19921875" bestFit="1" customWidth="1"/>
    <col min="557" max="557" width="16.19921875" customWidth="1"/>
    <col min="558" max="558" width="16.19921875" bestFit="1" customWidth="1"/>
    <col min="559" max="560" width="16.19921875" customWidth="1"/>
    <col min="561" max="561" width="16.19921875" bestFit="1" customWidth="1"/>
    <col min="562" max="562" width="16.19921875" customWidth="1"/>
    <col min="563" max="567" width="16.19921875" bestFit="1" customWidth="1"/>
    <col min="568" max="568" width="16.19921875" customWidth="1"/>
    <col min="569" max="569" width="16.19921875" bestFit="1" customWidth="1"/>
    <col min="570" max="570" width="16.19921875" customWidth="1"/>
    <col min="571" max="573" width="16.19921875" bestFit="1" customWidth="1"/>
    <col min="574" max="574" width="16.19921875" customWidth="1"/>
    <col min="575" max="575" width="16.19921875" bestFit="1" customWidth="1"/>
    <col min="576" max="576" width="16.19921875" customWidth="1"/>
    <col min="577" max="579" width="16.19921875" bestFit="1" customWidth="1"/>
    <col min="580" max="580" width="16.19921875" customWidth="1"/>
    <col min="581" max="581" width="16.19921875" bestFit="1" customWidth="1"/>
    <col min="582" max="582" width="16.19921875" customWidth="1"/>
    <col min="583" max="585" width="16.19921875" bestFit="1" customWidth="1"/>
    <col min="586" max="586" width="16.19921875" customWidth="1"/>
    <col min="587" max="587" width="16.19921875" bestFit="1" customWidth="1"/>
    <col min="588" max="588" width="16.19921875" customWidth="1"/>
    <col min="589" max="591" width="16.19921875" bestFit="1" customWidth="1"/>
    <col min="592" max="592" width="16.19921875" customWidth="1"/>
    <col min="593" max="593" width="16.19921875" bestFit="1" customWidth="1"/>
    <col min="594" max="594" width="16.19921875" customWidth="1"/>
    <col min="595" max="597" width="16.19921875" bestFit="1" customWidth="1"/>
    <col min="598" max="598" width="16.19921875" customWidth="1"/>
    <col min="599" max="599" width="16.19921875" bestFit="1" customWidth="1"/>
    <col min="600" max="600" width="16.19921875" customWidth="1"/>
    <col min="601" max="601" width="16.19921875" bestFit="1" customWidth="1"/>
    <col min="602" max="602" width="16.19921875" customWidth="1"/>
    <col min="603" max="605" width="16.19921875" bestFit="1" customWidth="1"/>
    <col min="606" max="606" width="16.19921875" customWidth="1"/>
    <col min="607" max="607" width="16.19921875" bestFit="1" customWidth="1"/>
    <col min="608" max="608" width="16.19921875" customWidth="1"/>
    <col min="609" max="613" width="16.19921875" bestFit="1" customWidth="1"/>
    <col min="614" max="614" width="16.19921875" customWidth="1"/>
    <col min="615" max="616" width="16.19921875" bestFit="1" customWidth="1"/>
    <col min="617" max="617" width="16.19921875" customWidth="1"/>
    <col min="618" max="618" width="16.19921875" bestFit="1" customWidth="1"/>
    <col min="619" max="619" width="16.19921875" customWidth="1"/>
    <col min="620" max="622" width="16.19921875" bestFit="1" customWidth="1"/>
    <col min="623" max="623" width="16.19921875" customWidth="1"/>
    <col min="624" max="624" width="16.19921875" bestFit="1" customWidth="1"/>
    <col min="625" max="625" width="16.19921875" customWidth="1"/>
    <col min="626" max="628" width="16.19921875" bestFit="1" customWidth="1"/>
    <col min="629" max="629" width="16.19921875" customWidth="1"/>
    <col min="630" max="630" width="16.19921875" bestFit="1" customWidth="1"/>
    <col min="631" max="631" width="16.19921875" customWidth="1"/>
    <col min="632" max="634" width="16.19921875" bestFit="1" customWidth="1"/>
    <col min="635" max="635" width="16.19921875" customWidth="1"/>
    <col min="636" max="636" width="16.19921875" bestFit="1" customWidth="1"/>
    <col min="637" max="637" width="16.19921875" customWidth="1"/>
    <col min="638" max="638" width="16.19921875" bestFit="1" customWidth="1"/>
    <col min="639" max="639" width="16.19921875" customWidth="1"/>
    <col min="640" max="642" width="16.19921875" bestFit="1" customWidth="1"/>
    <col min="643" max="643" width="16.19921875" customWidth="1"/>
    <col min="644" max="644" width="16.19921875" bestFit="1" customWidth="1"/>
    <col min="645" max="645" width="16.19921875" customWidth="1"/>
    <col min="646" max="648" width="16.19921875" bestFit="1" customWidth="1"/>
    <col min="649" max="649" width="16.19921875" customWidth="1"/>
    <col min="650" max="650" width="16.19921875" bestFit="1" customWidth="1"/>
    <col min="651" max="651" width="16.19921875" customWidth="1"/>
    <col min="652" max="652" width="16.19921875" bestFit="1" customWidth="1"/>
    <col min="653" max="653" width="16.19921875" customWidth="1"/>
    <col min="654" max="656" width="16.19921875" bestFit="1" customWidth="1"/>
    <col min="657" max="657" width="16.19921875" customWidth="1"/>
    <col min="658" max="658" width="16.19921875" bestFit="1" customWidth="1"/>
    <col min="659" max="659" width="16.19921875" customWidth="1"/>
    <col min="660" max="662" width="16.19921875" bestFit="1" customWidth="1"/>
    <col min="663" max="663" width="16.19921875" customWidth="1"/>
    <col min="664" max="664" width="16.19921875" bestFit="1" customWidth="1"/>
    <col min="665" max="665" width="16.19921875" customWidth="1"/>
    <col min="666" max="666" width="16.19921875" bestFit="1" customWidth="1"/>
    <col min="667" max="667" width="16.19921875" customWidth="1"/>
    <col min="668" max="668" width="16.19921875" bestFit="1" customWidth="1"/>
    <col min="669" max="669" width="16.19921875" customWidth="1"/>
    <col min="670" max="686" width="16.19921875" bestFit="1" customWidth="1"/>
    <col min="687" max="687" width="20.69921875" bestFit="1" customWidth="1"/>
    <col min="688" max="688" width="16" bestFit="1" customWidth="1"/>
    <col min="689" max="690" width="9.546875" bestFit="1" customWidth="1"/>
    <col min="691" max="691" width="7.1484375" bestFit="1" customWidth="1"/>
    <col min="692" max="693" width="9.546875" bestFit="1" customWidth="1"/>
    <col min="694" max="694" width="7.1484375" bestFit="1" customWidth="1"/>
    <col min="695" max="696" width="9.546875" bestFit="1" customWidth="1"/>
    <col min="697" max="697" width="7.1484375" bestFit="1" customWidth="1"/>
    <col min="698" max="699" width="9.546875" bestFit="1" customWidth="1"/>
    <col min="700" max="700" width="7.1484375" bestFit="1" customWidth="1"/>
    <col min="701" max="702" width="9.546875" bestFit="1" customWidth="1"/>
    <col min="703" max="703" width="7.1484375" bestFit="1" customWidth="1"/>
    <col min="704" max="705" width="9.546875" bestFit="1" customWidth="1"/>
    <col min="706" max="706" width="7.1484375" bestFit="1" customWidth="1"/>
    <col min="707" max="708" width="9.546875" bestFit="1" customWidth="1"/>
    <col min="709" max="709" width="7.1484375" bestFit="1" customWidth="1"/>
    <col min="710" max="711" width="9.546875" bestFit="1" customWidth="1"/>
    <col min="712" max="712" width="7.1484375" bestFit="1" customWidth="1"/>
    <col min="713" max="713" width="9.546875" bestFit="1" customWidth="1"/>
    <col min="714" max="714" width="7.1484375" bestFit="1" customWidth="1"/>
    <col min="715" max="715" width="9.546875" bestFit="1" customWidth="1"/>
    <col min="716" max="716" width="7.1484375" bestFit="1" customWidth="1"/>
    <col min="717" max="718" width="9.546875" bestFit="1" customWidth="1"/>
    <col min="719" max="719" width="7.1484375" bestFit="1" customWidth="1"/>
    <col min="720" max="721" width="9.546875" bestFit="1" customWidth="1"/>
    <col min="722" max="722" width="7.1484375" bestFit="1" customWidth="1"/>
    <col min="723" max="724" width="9.546875" bestFit="1" customWidth="1"/>
    <col min="725" max="725" width="7.1484375" bestFit="1" customWidth="1"/>
    <col min="726" max="727" width="9.546875" bestFit="1" customWidth="1"/>
    <col min="728" max="728" width="7.1484375" bestFit="1" customWidth="1"/>
    <col min="729" max="730" width="9.546875" bestFit="1" customWidth="1"/>
    <col min="731" max="731" width="7.1484375" bestFit="1" customWidth="1"/>
    <col min="732" max="732" width="9.546875" bestFit="1" customWidth="1"/>
    <col min="733" max="733" width="7.1484375" bestFit="1" customWidth="1"/>
    <col min="734" max="735" width="9.546875" bestFit="1" customWidth="1"/>
    <col min="736" max="736" width="7.1484375" bestFit="1" customWidth="1"/>
    <col min="737" max="738" width="9.546875" bestFit="1" customWidth="1"/>
    <col min="739" max="739" width="7.1484375" bestFit="1" customWidth="1"/>
    <col min="740" max="741" width="9.546875" bestFit="1" customWidth="1"/>
    <col min="742" max="742" width="7.1484375" bestFit="1" customWidth="1"/>
    <col min="743" max="743" width="9.546875" bestFit="1" customWidth="1"/>
    <col min="744" max="744" width="7.1484375" bestFit="1" customWidth="1"/>
    <col min="745" max="746" width="9.546875" bestFit="1" customWidth="1"/>
    <col min="747" max="747" width="7.1484375" bestFit="1" customWidth="1"/>
    <col min="748" max="749" width="9.546875" bestFit="1" customWidth="1"/>
    <col min="750" max="750" width="7.1484375" bestFit="1" customWidth="1"/>
    <col min="751" max="752" width="9.546875" bestFit="1" customWidth="1"/>
    <col min="753" max="753" width="7.1484375" bestFit="1" customWidth="1"/>
    <col min="754" max="755" width="9.546875" bestFit="1" customWidth="1"/>
    <col min="756" max="756" width="7.1484375" bestFit="1" customWidth="1"/>
    <col min="757" max="758" width="9.546875" bestFit="1" customWidth="1"/>
    <col min="759" max="759" width="7.1484375" bestFit="1" customWidth="1"/>
    <col min="760" max="760" width="9.546875" bestFit="1" customWidth="1"/>
    <col min="761" max="761" width="7.1484375" bestFit="1" customWidth="1"/>
    <col min="762" max="763" width="9.546875" bestFit="1" customWidth="1"/>
    <col min="764" max="764" width="7.1484375" bestFit="1" customWidth="1"/>
    <col min="765" max="766" width="9.546875" bestFit="1" customWidth="1"/>
    <col min="767" max="767" width="7.1484375" bestFit="1" customWidth="1"/>
    <col min="768" max="768" width="9.546875" bestFit="1" customWidth="1"/>
    <col min="769" max="769" width="7.1484375" bestFit="1" customWidth="1"/>
    <col min="770" max="771" width="9.546875" bestFit="1" customWidth="1"/>
    <col min="772" max="772" width="7.1484375" bestFit="1" customWidth="1"/>
    <col min="773" max="773" width="9.546875" bestFit="1" customWidth="1"/>
    <col min="774" max="774" width="7.1484375" bestFit="1" customWidth="1"/>
    <col min="775" max="776" width="9.546875" bestFit="1" customWidth="1"/>
    <col min="777" max="777" width="7.1484375" bestFit="1" customWidth="1"/>
    <col min="778" max="779" width="9.546875" bestFit="1" customWidth="1"/>
    <col min="780" max="780" width="7.1484375" bestFit="1" customWidth="1"/>
    <col min="781" max="781" width="9.546875" bestFit="1" customWidth="1"/>
    <col min="782" max="782" width="7.1484375" bestFit="1" customWidth="1"/>
    <col min="783" max="784" width="9.546875" bestFit="1" customWidth="1"/>
    <col min="785" max="785" width="7.1484375" bestFit="1" customWidth="1"/>
    <col min="786" max="787" width="9.546875" bestFit="1" customWidth="1"/>
    <col min="788" max="788" width="7.1484375" bestFit="1" customWidth="1"/>
    <col min="789" max="790" width="9.546875" bestFit="1" customWidth="1"/>
    <col min="791" max="791" width="7.1484375" bestFit="1" customWidth="1"/>
    <col min="792" max="793" width="9.546875" bestFit="1" customWidth="1"/>
    <col min="794" max="794" width="7.1484375" bestFit="1" customWidth="1"/>
    <col min="795" max="796" width="9.546875" bestFit="1" customWidth="1"/>
    <col min="797" max="797" width="7.1484375" bestFit="1" customWidth="1"/>
    <col min="798" max="799" width="9.546875" bestFit="1" customWidth="1"/>
    <col min="800" max="800" width="7.1484375" bestFit="1" customWidth="1"/>
    <col min="801" max="801" width="9.546875" bestFit="1" customWidth="1"/>
    <col min="802" max="802" width="7.1484375" bestFit="1" customWidth="1"/>
    <col min="803" max="804" width="9.546875" bestFit="1" customWidth="1"/>
    <col min="805" max="805" width="7.1484375" bestFit="1" customWidth="1"/>
    <col min="806" max="807" width="9.546875" bestFit="1" customWidth="1"/>
    <col min="808" max="808" width="7.1484375" bestFit="1" customWidth="1"/>
    <col min="809" max="810" width="9.546875" bestFit="1" customWidth="1"/>
    <col min="811" max="811" width="7.1484375" bestFit="1" customWidth="1"/>
    <col min="812" max="813" width="9.546875" bestFit="1" customWidth="1"/>
    <col min="814" max="814" width="7.1484375" bestFit="1" customWidth="1"/>
    <col min="815" max="816" width="9.546875" bestFit="1" customWidth="1"/>
    <col min="817" max="817" width="7.1484375" bestFit="1" customWidth="1"/>
    <col min="818" max="819" width="9.546875" bestFit="1" customWidth="1"/>
    <col min="820" max="820" width="7.1484375" bestFit="1" customWidth="1"/>
    <col min="821" max="822" width="9.546875" bestFit="1" customWidth="1"/>
    <col min="823" max="823" width="7.1484375" bestFit="1" customWidth="1"/>
    <col min="824" max="825" width="9.546875" bestFit="1" customWidth="1"/>
    <col min="826" max="826" width="7.1484375" bestFit="1" customWidth="1"/>
    <col min="827" max="828" width="9.546875" bestFit="1" customWidth="1"/>
    <col min="829" max="829" width="7.1484375" bestFit="1" customWidth="1"/>
    <col min="830" max="831" width="9.546875" bestFit="1" customWidth="1"/>
    <col min="832" max="832" width="7.1484375" bestFit="1" customWidth="1"/>
    <col min="833" max="834" width="9.546875" bestFit="1" customWidth="1"/>
    <col min="835" max="835" width="7.1484375" bestFit="1" customWidth="1"/>
    <col min="836" max="837" width="9.546875" bestFit="1" customWidth="1"/>
    <col min="838" max="838" width="7.1484375" bestFit="1" customWidth="1"/>
    <col min="839" max="840" width="9.546875" bestFit="1" customWidth="1"/>
    <col min="841" max="841" width="7.1484375" bestFit="1" customWidth="1"/>
    <col min="842" max="843" width="9.546875" bestFit="1" customWidth="1"/>
    <col min="844" max="844" width="7.1484375" bestFit="1" customWidth="1"/>
    <col min="845" max="846" width="9.546875" bestFit="1" customWidth="1"/>
    <col min="847" max="847" width="7.1484375" bestFit="1" customWidth="1"/>
    <col min="848" max="849" width="9.546875" bestFit="1" customWidth="1"/>
    <col min="850" max="850" width="7.1484375" bestFit="1" customWidth="1"/>
    <col min="851" max="851" width="9.546875" bestFit="1" customWidth="1"/>
    <col min="852" max="852" width="7.1484375" bestFit="1" customWidth="1"/>
    <col min="853" max="854" width="9.546875" bestFit="1" customWidth="1"/>
    <col min="855" max="855" width="7.1484375" bestFit="1" customWidth="1"/>
    <col min="856" max="857" width="9.546875" bestFit="1" customWidth="1"/>
    <col min="858" max="858" width="7.1484375" bestFit="1" customWidth="1"/>
    <col min="859" max="860" width="9.546875" bestFit="1" customWidth="1"/>
    <col min="861" max="861" width="7.1484375" bestFit="1" customWidth="1"/>
    <col min="862" max="863" width="9.546875" bestFit="1" customWidth="1"/>
    <col min="864" max="864" width="7.1484375" bestFit="1" customWidth="1"/>
    <col min="865" max="866" width="9.546875" bestFit="1" customWidth="1"/>
    <col min="867" max="867" width="7.1484375" bestFit="1" customWidth="1"/>
    <col min="868" max="869" width="9.546875" bestFit="1" customWidth="1"/>
    <col min="870" max="870" width="7.1484375" bestFit="1" customWidth="1"/>
    <col min="871" max="872" width="9.546875" bestFit="1" customWidth="1"/>
    <col min="873" max="873" width="7.1484375" bestFit="1" customWidth="1"/>
    <col min="874" max="875" width="9.546875" bestFit="1" customWidth="1"/>
    <col min="876" max="876" width="7.1484375" bestFit="1" customWidth="1"/>
    <col min="877" max="878" width="9.546875" bestFit="1" customWidth="1"/>
    <col min="879" max="879" width="7.1484375" bestFit="1" customWidth="1"/>
    <col min="880" max="881" width="9.546875" bestFit="1" customWidth="1"/>
    <col min="882" max="882" width="7.1484375" bestFit="1" customWidth="1"/>
    <col min="883" max="884" width="9.546875" bestFit="1" customWidth="1"/>
    <col min="885" max="885" width="7.1484375" bestFit="1" customWidth="1"/>
    <col min="886" max="886" width="9.546875" bestFit="1" customWidth="1"/>
    <col min="887" max="887" width="7.1484375" bestFit="1" customWidth="1"/>
    <col min="888" max="889" width="9.546875" bestFit="1" customWidth="1"/>
    <col min="890" max="890" width="7.1484375" bestFit="1" customWidth="1"/>
    <col min="891" max="892" width="9.546875" bestFit="1" customWidth="1"/>
    <col min="893" max="893" width="7.1484375" bestFit="1" customWidth="1"/>
    <col min="894" max="895" width="9.546875" bestFit="1" customWidth="1"/>
    <col min="896" max="896" width="7.1484375" bestFit="1" customWidth="1"/>
    <col min="897" max="898" width="9.546875" bestFit="1" customWidth="1"/>
    <col min="899" max="899" width="7.1484375" bestFit="1" customWidth="1"/>
    <col min="900" max="901" width="9.546875" bestFit="1" customWidth="1"/>
    <col min="902" max="902" width="7.1484375" bestFit="1" customWidth="1"/>
    <col min="903" max="904" width="9.546875" bestFit="1" customWidth="1"/>
    <col min="905" max="905" width="7.1484375" bestFit="1" customWidth="1"/>
    <col min="906" max="907" width="9.546875" bestFit="1" customWidth="1"/>
    <col min="908" max="908" width="7.1484375" bestFit="1" customWidth="1"/>
    <col min="909" max="910" width="9.546875" bestFit="1" customWidth="1"/>
    <col min="911" max="911" width="7.1484375" bestFit="1" customWidth="1"/>
    <col min="912" max="913" width="9.546875" bestFit="1" customWidth="1"/>
    <col min="914" max="914" width="7.1484375" bestFit="1" customWidth="1"/>
    <col min="915" max="915" width="9.546875" bestFit="1" customWidth="1"/>
    <col min="916" max="916" width="7.1484375" bestFit="1" customWidth="1"/>
    <col min="917" max="918" width="9.546875" bestFit="1" customWidth="1"/>
    <col min="919" max="919" width="7.1484375" bestFit="1" customWidth="1"/>
    <col min="920" max="920" width="9.546875" bestFit="1" customWidth="1"/>
    <col min="921" max="921" width="7.1484375" bestFit="1" customWidth="1"/>
    <col min="922" max="923" width="9.546875" bestFit="1" customWidth="1"/>
    <col min="924" max="924" width="7.1484375" bestFit="1" customWidth="1"/>
    <col min="925" max="926" width="9.546875" bestFit="1" customWidth="1"/>
    <col min="927" max="927" width="7.1484375" bestFit="1" customWidth="1"/>
    <col min="928" max="929" width="9.546875" bestFit="1" customWidth="1"/>
    <col min="930" max="930" width="7.1484375" bestFit="1" customWidth="1"/>
    <col min="931" max="932" width="9.546875" bestFit="1" customWidth="1"/>
    <col min="933" max="933" width="7.1484375" bestFit="1" customWidth="1"/>
    <col min="934" max="935" width="9.546875" bestFit="1" customWidth="1"/>
    <col min="936" max="936" width="7.1484375" bestFit="1" customWidth="1"/>
    <col min="937" max="938" width="9.546875" bestFit="1" customWidth="1"/>
    <col min="939" max="939" width="7.1484375" bestFit="1" customWidth="1"/>
    <col min="940" max="941" width="9.546875" bestFit="1" customWidth="1"/>
    <col min="942" max="942" width="7.1484375" bestFit="1" customWidth="1"/>
    <col min="943" max="944" width="9.546875" bestFit="1" customWidth="1"/>
    <col min="945" max="945" width="7.1484375" bestFit="1" customWidth="1"/>
    <col min="946" max="947" width="9.546875" bestFit="1" customWidth="1"/>
    <col min="948" max="948" width="7.1484375" bestFit="1" customWidth="1"/>
    <col min="949" max="950" width="9.546875" bestFit="1" customWidth="1"/>
    <col min="951" max="951" width="7.1484375" bestFit="1" customWidth="1"/>
    <col min="952" max="953" width="9.546875" bestFit="1" customWidth="1"/>
    <col min="954" max="954" width="7.1484375" bestFit="1" customWidth="1"/>
    <col min="955" max="956" width="9.546875" bestFit="1" customWidth="1"/>
    <col min="957" max="957" width="7.1484375" bestFit="1" customWidth="1"/>
    <col min="958" max="959" width="9.546875" bestFit="1" customWidth="1"/>
    <col min="960" max="960" width="7.1484375" bestFit="1" customWidth="1"/>
    <col min="961" max="962" width="9.546875" bestFit="1" customWidth="1"/>
    <col min="963" max="963" width="7.1484375" bestFit="1" customWidth="1"/>
    <col min="964" max="965" width="9.546875" bestFit="1" customWidth="1"/>
    <col min="966" max="966" width="7.1484375" bestFit="1" customWidth="1"/>
    <col min="967" max="967" width="9.546875" bestFit="1" customWidth="1"/>
    <col min="968" max="968" width="7.1484375" bestFit="1" customWidth="1"/>
    <col min="969" max="970" width="9.546875" bestFit="1" customWidth="1"/>
    <col min="971" max="971" width="7.1484375" bestFit="1" customWidth="1"/>
    <col min="972" max="973" width="9.546875" bestFit="1" customWidth="1"/>
    <col min="974" max="974" width="7.1484375" bestFit="1" customWidth="1"/>
    <col min="975" max="975" width="9.546875" bestFit="1" customWidth="1"/>
    <col min="976" max="976" width="7.1484375" bestFit="1" customWidth="1"/>
    <col min="977" max="978" width="9.546875" bestFit="1" customWidth="1"/>
    <col min="979" max="979" width="7.1484375" bestFit="1" customWidth="1"/>
    <col min="980" max="981" width="9.546875" bestFit="1" customWidth="1"/>
    <col min="982" max="982" width="7.1484375" bestFit="1" customWidth="1"/>
    <col min="983" max="984" width="9.546875" bestFit="1" customWidth="1"/>
    <col min="985" max="985" width="7.1484375" bestFit="1" customWidth="1"/>
    <col min="986" max="987" width="9.546875" bestFit="1" customWidth="1"/>
    <col min="988" max="988" width="7.1484375" bestFit="1" customWidth="1"/>
    <col min="989" max="990" width="9.546875" bestFit="1" customWidth="1"/>
    <col min="991" max="991" width="7.1484375" bestFit="1" customWidth="1"/>
    <col min="992" max="993" width="9.546875" bestFit="1" customWidth="1"/>
    <col min="994" max="994" width="7.1484375" bestFit="1" customWidth="1"/>
    <col min="995" max="996" width="9.546875" bestFit="1" customWidth="1"/>
    <col min="997" max="997" width="7.1484375" bestFit="1" customWidth="1"/>
    <col min="998" max="999" width="9.546875" bestFit="1" customWidth="1"/>
    <col min="1000" max="1000" width="7.1484375" bestFit="1" customWidth="1"/>
    <col min="1001" max="1002" width="9.546875" bestFit="1" customWidth="1"/>
    <col min="1003" max="1003" width="7.1484375" bestFit="1" customWidth="1"/>
    <col min="1004" max="1005" width="9.546875" bestFit="1" customWidth="1"/>
    <col min="1006" max="1006" width="7.1484375" bestFit="1" customWidth="1"/>
    <col min="1007" max="1008" width="9.546875" bestFit="1" customWidth="1"/>
    <col min="1009" max="1009" width="7.1484375" bestFit="1" customWidth="1"/>
    <col min="1010" max="1011" width="9.546875" bestFit="1" customWidth="1"/>
    <col min="1012" max="1012" width="7.1484375" bestFit="1" customWidth="1"/>
    <col min="1013" max="1014" width="9.546875" bestFit="1" customWidth="1"/>
    <col min="1015" max="1015" width="7.1484375" bestFit="1" customWidth="1"/>
    <col min="1016" max="1017" width="9.546875" bestFit="1" customWidth="1"/>
    <col min="1018" max="1018" width="7.1484375" bestFit="1" customWidth="1"/>
    <col min="1019" max="1020" width="9.546875" bestFit="1" customWidth="1"/>
    <col min="1021" max="1021" width="7.1484375" bestFit="1" customWidth="1"/>
    <col min="1022" max="1023" width="9.546875" bestFit="1" customWidth="1"/>
    <col min="1024" max="1024" width="7.1484375" bestFit="1" customWidth="1"/>
    <col min="1025" max="1026" width="9.546875" bestFit="1" customWidth="1"/>
    <col min="1027" max="1027" width="7.1484375" bestFit="1" customWidth="1"/>
    <col min="1028" max="1029" width="9.546875" bestFit="1" customWidth="1"/>
    <col min="1030" max="1030" width="7.1484375" bestFit="1" customWidth="1"/>
    <col min="1031" max="1032" width="9.546875" bestFit="1" customWidth="1"/>
    <col min="1033" max="1033" width="7.1484375" bestFit="1" customWidth="1"/>
    <col min="1034" max="1035" width="9.546875" bestFit="1" customWidth="1"/>
    <col min="1036" max="1036" width="7.1484375" bestFit="1" customWidth="1"/>
    <col min="1037" max="1038" width="9.546875" bestFit="1" customWidth="1"/>
    <col min="1039" max="1039" width="7.1484375" bestFit="1" customWidth="1"/>
    <col min="1040" max="1041" width="9.546875" bestFit="1" customWidth="1"/>
    <col min="1042" max="1042" width="7.1484375" bestFit="1" customWidth="1"/>
    <col min="1043" max="1044" width="9.546875" bestFit="1" customWidth="1"/>
    <col min="1045" max="1045" width="7.1484375" bestFit="1" customWidth="1"/>
    <col min="1046" max="1047" width="9.546875" bestFit="1" customWidth="1"/>
    <col min="1048" max="1048" width="7.1484375" bestFit="1" customWidth="1"/>
    <col min="1049" max="1050" width="9.546875" bestFit="1" customWidth="1"/>
    <col min="1051" max="1051" width="7.1484375" bestFit="1" customWidth="1"/>
    <col min="1052" max="1053" width="9.546875" bestFit="1" customWidth="1"/>
    <col min="1054" max="1054" width="6.546875" bestFit="1" customWidth="1"/>
  </cols>
  <sheetData>
    <row r="2" spans="2:5" x14ac:dyDescent="0.7">
      <c r="B2" s="24" t="s">
        <v>189</v>
      </c>
      <c r="C2" t="s">
        <v>190</v>
      </c>
      <c r="D2" t="s">
        <v>191</v>
      </c>
      <c r="E2" t="s">
        <v>192</v>
      </c>
    </row>
    <row r="3" spans="2:5" x14ac:dyDescent="0.7">
      <c r="B3" s="25">
        <v>45658</v>
      </c>
      <c r="C3" s="26">
        <v>2200</v>
      </c>
      <c r="D3" s="26">
        <v>1932</v>
      </c>
      <c r="E3" s="26">
        <v>3073</v>
      </c>
    </row>
    <row r="4" spans="2:5" x14ac:dyDescent="0.7">
      <c r="B4" s="25">
        <v>45659</v>
      </c>
      <c r="C4" s="26">
        <v>2022</v>
      </c>
      <c r="D4" s="26">
        <v>2118</v>
      </c>
      <c r="E4" s="26">
        <v>3261</v>
      </c>
    </row>
    <row r="5" spans="2:5" x14ac:dyDescent="0.7">
      <c r="B5" s="25">
        <v>45660</v>
      </c>
      <c r="C5" s="26">
        <v>1866</v>
      </c>
      <c r="D5" s="26">
        <v>2164</v>
      </c>
      <c r="E5" s="26">
        <v>3091</v>
      </c>
    </row>
    <row r="6" spans="2:5" x14ac:dyDescent="0.7">
      <c r="B6" s="25">
        <v>45661</v>
      </c>
      <c r="C6" s="26">
        <v>1964</v>
      </c>
      <c r="D6" s="26">
        <v>2044</v>
      </c>
      <c r="E6" s="26">
        <v>2921</v>
      </c>
    </row>
    <row r="7" spans="2:5" x14ac:dyDescent="0.7">
      <c r="B7" s="25">
        <v>45662</v>
      </c>
      <c r="C7" s="26">
        <v>1980</v>
      </c>
      <c r="D7" s="26">
        <v>1916</v>
      </c>
      <c r="E7" s="26">
        <v>2763</v>
      </c>
    </row>
    <row r="8" spans="2:5" x14ac:dyDescent="0.7">
      <c r="B8" s="25">
        <v>45663</v>
      </c>
      <c r="C8" s="26">
        <v>1759</v>
      </c>
      <c r="D8" s="26">
        <v>1794</v>
      </c>
      <c r="E8" s="26">
        <v>2554</v>
      </c>
    </row>
    <row r="9" spans="2:5" x14ac:dyDescent="0.7">
      <c r="B9" s="25">
        <v>45664</v>
      </c>
      <c r="C9" s="26">
        <v>1562</v>
      </c>
      <c r="D9" s="26">
        <v>1622</v>
      </c>
      <c r="E9" s="26">
        <v>2358</v>
      </c>
    </row>
    <row r="10" spans="2:5" x14ac:dyDescent="0.7">
      <c r="B10" s="25">
        <v>45665</v>
      </c>
      <c r="C10" s="26">
        <v>1421</v>
      </c>
      <c r="D10" s="26">
        <v>1603</v>
      </c>
      <c r="E10" s="26">
        <v>2513</v>
      </c>
    </row>
    <row r="11" spans="2:5" x14ac:dyDescent="0.7">
      <c r="B11" s="25">
        <v>45666</v>
      </c>
      <c r="C11" s="26">
        <v>1243</v>
      </c>
      <c r="D11" s="26">
        <v>1840</v>
      </c>
      <c r="E11" s="26">
        <v>2593</v>
      </c>
    </row>
    <row r="12" spans="2:5" x14ac:dyDescent="0.7">
      <c r="B12" s="25">
        <v>45667</v>
      </c>
      <c r="C12" s="26">
        <v>1271</v>
      </c>
      <c r="D12" s="26">
        <v>1951</v>
      </c>
      <c r="E12" s="26">
        <v>2326</v>
      </c>
    </row>
    <row r="13" spans="2:5" x14ac:dyDescent="0.7">
      <c r="B13" s="25">
        <v>45668</v>
      </c>
      <c r="C13" s="26">
        <v>1445</v>
      </c>
      <c r="D13" s="26">
        <v>1793</v>
      </c>
      <c r="E13" s="26">
        <v>2070</v>
      </c>
    </row>
    <row r="14" spans="2:5" x14ac:dyDescent="0.7">
      <c r="B14" s="25">
        <v>45669</v>
      </c>
      <c r="C14" s="26">
        <v>1523</v>
      </c>
      <c r="D14" s="26">
        <v>1676</v>
      </c>
      <c r="E14" s="26">
        <v>1854</v>
      </c>
    </row>
    <row r="15" spans="2:5" x14ac:dyDescent="0.7">
      <c r="B15" s="25">
        <v>45670</v>
      </c>
      <c r="C15" s="26">
        <v>1456</v>
      </c>
      <c r="D15" s="26">
        <v>1611</v>
      </c>
      <c r="E15" s="26">
        <v>1687</v>
      </c>
    </row>
    <row r="16" spans="2:5" x14ac:dyDescent="0.7">
      <c r="B16" s="25">
        <v>45671</v>
      </c>
      <c r="C16" s="26">
        <v>1359</v>
      </c>
      <c r="D16" s="26">
        <v>1468</v>
      </c>
      <c r="E16" s="26">
        <v>1560</v>
      </c>
    </row>
    <row r="17" spans="2:5" x14ac:dyDescent="0.7">
      <c r="B17" s="25">
        <v>45672</v>
      </c>
      <c r="C17" s="26">
        <v>1452</v>
      </c>
      <c r="D17" s="26">
        <v>1410</v>
      </c>
      <c r="E17" s="26">
        <v>1639</v>
      </c>
    </row>
    <row r="18" spans="2:5" x14ac:dyDescent="0.7">
      <c r="B18" s="25">
        <v>45673</v>
      </c>
      <c r="C18" s="26">
        <v>1516</v>
      </c>
      <c r="D18" s="26">
        <v>1596</v>
      </c>
      <c r="E18" s="26">
        <v>1704</v>
      </c>
    </row>
    <row r="19" spans="2:5" x14ac:dyDescent="0.7">
      <c r="B19" s="25">
        <v>45674</v>
      </c>
      <c r="C19" s="26">
        <v>1588</v>
      </c>
      <c r="D19" s="26">
        <v>1714</v>
      </c>
      <c r="E19" s="26">
        <v>1551</v>
      </c>
    </row>
    <row r="20" spans="2:5" x14ac:dyDescent="0.7">
      <c r="B20" s="25">
        <v>45675</v>
      </c>
      <c r="C20" s="26">
        <v>1842</v>
      </c>
      <c r="D20" s="26">
        <v>1523</v>
      </c>
      <c r="E20" s="26">
        <v>1429</v>
      </c>
    </row>
    <row r="21" spans="2:5" x14ac:dyDescent="0.7">
      <c r="B21" s="25">
        <v>45676</v>
      </c>
      <c r="C21" s="26">
        <v>2007</v>
      </c>
      <c r="D21" s="26">
        <v>1363</v>
      </c>
      <c r="E21" s="26">
        <v>1398</v>
      </c>
    </row>
    <row r="22" spans="2:5" x14ac:dyDescent="0.7">
      <c r="B22" s="25">
        <v>45677</v>
      </c>
      <c r="C22" s="26">
        <v>1964</v>
      </c>
      <c r="D22" s="26">
        <v>1273</v>
      </c>
      <c r="E22" s="26">
        <v>1354</v>
      </c>
    </row>
    <row r="23" spans="2:5" x14ac:dyDescent="0.7">
      <c r="B23" s="25">
        <v>45678</v>
      </c>
      <c r="C23" s="26">
        <v>1887</v>
      </c>
      <c r="D23" s="26">
        <v>1147</v>
      </c>
      <c r="E23" s="26">
        <v>1332</v>
      </c>
    </row>
    <row r="24" spans="2:5" x14ac:dyDescent="0.7">
      <c r="B24" s="25">
        <v>45679</v>
      </c>
      <c r="C24" s="26">
        <v>1845</v>
      </c>
      <c r="D24" s="26">
        <v>1142</v>
      </c>
      <c r="E24" s="26">
        <v>1529</v>
      </c>
    </row>
    <row r="25" spans="2:5" x14ac:dyDescent="0.7">
      <c r="B25" s="25">
        <v>45680</v>
      </c>
      <c r="C25" s="26">
        <v>1917</v>
      </c>
      <c r="D25" s="26">
        <v>1326</v>
      </c>
      <c r="E25" s="26">
        <v>1644</v>
      </c>
    </row>
    <row r="26" spans="2:5" x14ac:dyDescent="0.7">
      <c r="B26" s="25">
        <v>45681</v>
      </c>
      <c r="C26" s="26">
        <v>1724</v>
      </c>
      <c r="D26" s="26">
        <v>1401</v>
      </c>
      <c r="E26" s="26">
        <v>1549</v>
      </c>
    </row>
    <row r="27" spans="2:5" x14ac:dyDescent="0.7">
      <c r="B27" s="25">
        <v>45682</v>
      </c>
      <c r="C27" s="26">
        <v>1557</v>
      </c>
      <c r="D27" s="26">
        <v>1404</v>
      </c>
      <c r="E27" s="26">
        <v>1485</v>
      </c>
    </row>
    <row r="28" spans="2:5" x14ac:dyDescent="0.7">
      <c r="B28" s="25">
        <v>45683</v>
      </c>
      <c r="C28" s="26">
        <v>1438</v>
      </c>
      <c r="D28" s="26">
        <v>1386</v>
      </c>
      <c r="E28" s="26">
        <v>1494</v>
      </c>
    </row>
    <row r="29" spans="2:5" x14ac:dyDescent="0.7">
      <c r="B29" s="25">
        <v>45684</v>
      </c>
      <c r="C29" s="26">
        <v>1447</v>
      </c>
      <c r="D29" s="26">
        <v>1433</v>
      </c>
      <c r="E29" s="26">
        <v>1495</v>
      </c>
    </row>
    <row r="30" spans="2:5" x14ac:dyDescent="0.7">
      <c r="B30" s="25">
        <v>45685</v>
      </c>
      <c r="C30" s="26">
        <v>1533</v>
      </c>
      <c r="D30" s="26">
        <v>1413</v>
      </c>
      <c r="E30" s="26">
        <v>1597</v>
      </c>
    </row>
    <row r="31" spans="2:5" x14ac:dyDescent="0.7">
      <c r="B31" s="25">
        <v>45686</v>
      </c>
      <c r="C31" s="26">
        <v>1548</v>
      </c>
      <c r="D31" s="26">
        <v>1471</v>
      </c>
      <c r="E31" s="26">
        <v>1700</v>
      </c>
    </row>
    <row r="32" spans="2:5" x14ac:dyDescent="0.7">
      <c r="B32" s="25">
        <v>45687</v>
      </c>
      <c r="C32" s="26">
        <v>1495</v>
      </c>
      <c r="D32" s="26">
        <v>1700</v>
      </c>
      <c r="E32" s="26">
        <v>1764</v>
      </c>
    </row>
    <row r="33" spans="2:5" x14ac:dyDescent="0.7">
      <c r="B33" s="25">
        <v>45688</v>
      </c>
      <c r="C33" s="26">
        <v>1499</v>
      </c>
      <c r="D33" s="26">
        <v>1809</v>
      </c>
      <c r="E33" s="26">
        <v>1585</v>
      </c>
    </row>
    <row r="34" spans="2:5" x14ac:dyDescent="0.7">
      <c r="B34" s="25">
        <v>45689</v>
      </c>
      <c r="C34" s="26">
        <v>1629</v>
      </c>
      <c r="D34" s="26">
        <v>1736</v>
      </c>
      <c r="E34" s="26">
        <v>1442</v>
      </c>
    </row>
    <row r="35" spans="2:5" x14ac:dyDescent="0.7">
      <c r="B35" s="25">
        <v>45690</v>
      </c>
      <c r="C35" s="26">
        <v>1666</v>
      </c>
      <c r="D35" s="26">
        <v>1707</v>
      </c>
      <c r="E35" s="26">
        <v>1470</v>
      </c>
    </row>
    <row r="36" spans="2:5" x14ac:dyDescent="0.7">
      <c r="B36" s="25">
        <v>45691</v>
      </c>
      <c r="C36" s="26">
        <v>1487</v>
      </c>
      <c r="D36" s="26">
        <v>1657</v>
      </c>
      <c r="E36" s="26">
        <v>1449</v>
      </c>
    </row>
    <row r="37" spans="2:5" x14ac:dyDescent="0.7">
      <c r="B37" s="25">
        <v>45692</v>
      </c>
      <c r="C37" s="26">
        <v>1328</v>
      </c>
      <c r="D37" s="26">
        <v>1569</v>
      </c>
      <c r="E37" s="26">
        <v>1414</v>
      </c>
    </row>
    <row r="38" spans="2:5" x14ac:dyDescent="0.7">
      <c r="B38" s="25">
        <v>45693</v>
      </c>
      <c r="C38" s="26">
        <v>1309</v>
      </c>
      <c r="D38" s="26">
        <v>1643</v>
      </c>
      <c r="E38" s="26">
        <v>1526</v>
      </c>
    </row>
    <row r="39" spans="2:5" x14ac:dyDescent="0.7">
      <c r="B39" s="25">
        <v>45694</v>
      </c>
      <c r="C39" s="26">
        <v>1347</v>
      </c>
      <c r="D39" s="26">
        <v>1964</v>
      </c>
      <c r="E39" s="26">
        <v>1602</v>
      </c>
    </row>
    <row r="40" spans="2:5" x14ac:dyDescent="0.7">
      <c r="B40" s="25">
        <v>45695</v>
      </c>
      <c r="C40" s="26">
        <v>1419</v>
      </c>
      <c r="D40" s="26">
        <v>2110</v>
      </c>
      <c r="E40" s="26">
        <v>1439</v>
      </c>
    </row>
    <row r="41" spans="2:5" x14ac:dyDescent="0.7">
      <c r="B41" s="25">
        <v>45696</v>
      </c>
      <c r="C41" s="26">
        <v>1637</v>
      </c>
      <c r="D41" s="26">
        <v>2017</v>
      </c>
      <c r="E41" s="26">
        <v>1344</v>
      </c>
    </row>
    <row r="42" spans="2:5" x14ac:dyDescent="0.7">
      <c r="B42" s="25">
        <v>45697</v>
      </c>
      <c r="C42" s="26">
        <v>1743</v>
      </c>
      <c r="D42" s="26">
        <v>1882</v>
      </c>
      <c r="E42" s="26">
        <v>1358</v>
      </c>
    </row>
    <row r="43" spans="2:5" x14ac:dyDescent="0.7">
      <c r="B43" s="25">
        <v>45698</v>
      </c>
      <c r="C43" s="26">
        <v>1667</v>
      </c>
      <c r="D43" s="26">
        <v>1834</v>
      </c>
      <c r="E43" s="26">
        <v>1339</v>
      </c>
    </row>
    <row r="44" spans="2:5" x14ac:dyDescent="0.7">
      <c r="B44" s="25">
        <v>45699</v>
      </c>
      <c r="C44" s="26">
        <v>1645</v>
      </c>
      <c r="D44" s="26">
        <v>1683</v>
      </c>
      <c r="E44" s="26">
        <v>1348</v>
      </c>
    </row>
    <row r="45" spans="2:5" x14ac:dyDescent="0.7">
      <c r="B45" s="25">
        <v>45700</v>
      </c>
      <c r="C45" s="26">
        <v>1605</v>
      </c>
      <c r="D45" s="26">
        <v>1531</v>
      </c>
      <c r="E45" s="26">
        <v>1521</v>
      </c>
    </row>
    <row r="46" spans="2:5" x14ac:dyDescent="0.7">
      <c r="B46" s="25">
        <v>45701</v>
      </c>
      <c r="C46" s="26">
        <v>1678</v>
      </c>
      <c r="D46" s="26">
        <v>1575</v>
      </c>
      <c r="E46" s="26">
        <v>1628</v>
      </c>
    </row>
    <row r="47" spans="2:5" x14ac:dyDescent="0.7">
      <c r="B47" s="25">
        <v>45702</v>
      </c>
      <c r="C47" s="26">
        <v>1752</v>
      </c>
      <c r="D47" s="26">
        <v>1747</v>
      </c>
      <c r="E47" s="26">
        <v>1471</v>
      </c>
    </row>
    <row r="48" spans="2:5" x14ac:dyDescent="0.7">
      <c r="B48" s="25">
        <v>45703</v>
      </c>
      <c r="C48" s="26">
        <v>2078</v>
      </c>
      <c r="D48" s="26">
        <v>1667</v>
      </c>
      <c r="E48" s="26">
        <v>1381</v>
      </c>
    </row>
    <row r="49" spans="2:5" x14ac:dyDescent="0.7">
      <c r="B49" s="25">
        <v>45704</v>
      </c>
      <c r="C49" s="26">
        <v>2258</v>
      </c>
      <c r="D49" s="26">
        <v>1534</v>
      </c>
      <c r="E49" s="26">
        <v>1292</v>
      </c>
    </row>
    <row r="50" spans="2:5" x14ac:dyDescent="0.7">
      <c r="B50" s="25">
        <v>45705</v>
      </c>
      <c r="C50" s="26">
        <v>2145</v>
      </c>
      <c r="D50" s="26">
        <v>1396</v>
      </c>
      <c r="E50" s="26">
        <v>1247</v>
      </c>
    </row>
    <row r="51" spans="2:5" x14ac:dyDescent="0.7">
      <c r="B51" s="25">
        <v>45706</v>
      </c>
      <c r="C51" s="26">
        <v>1883</v>
      </c>
      <c r="D51" s="26">
        <v>1303</v>
      </c>
      <c r="E51" s="26">
        <v>1261</v>
      </c>
    </row>
    <row r="52" spans="2:5" x14ac:dyDescent="0.7">
      <c r="B52" s="25">
        <v>45707</v>
      </c>
      <c r="C52" s="26">
        <v>1818</v>
      </c>
      <c r="D52" s="26">
        <v>1238</v>
      </c>
      <c r="E52" s="26">
        <v>1439</v>
      </c>
    </row>
    <row r="53" spans="2:5" x14ac:dyDescent="0.7">
      <c r="B53" s="25">
        <v>45708</v>
      </c>
      <c r="C53" s="26">
        <v>1768</v>
      </c>
      <c r="D53" s="26">
        <v>1428</v>
      </c>
      <c r="E53" s="26">
        <v>1562</v>
      </c>
    </row>
    <row r="54" spans="2:5" x14ac:dyDescent="0.7">
      <c r="B54" s="25">
        <v>45709</v>
      </c>
      <c r="C54" s="26">
        <v>1776</v>
      </c>
      <c r="D54" s="26">
        <v>1471</v>
      </c>
      <c r="E54" s="26">
        <v>1450</v>
      </c>
    </row>
    <row r="55" spans="2:5" x14ac:dyDescent="0.7">
      <c r="B55" s="25">
        <v>45710</v>
      </c>
      <c r="C55" s="26">
        <v>1899</v>
      </c>
      <c r="D55" s="26">
        <v>1345</v>
      </c>
      <c r="E55" s="26">
        <v>1387</v>
      </c>
    </row>
    <row r="56" spans="2:5" x14ac:dyDescent="0.7">
      <c r="B56" s="25">
        <v>45711</v>
      </c>
      <c r="C56" s="26">
        <v>1868</v>
      </c>
      <c r="D56" s="26">
        <v>1272</v>
      </c>
      <c r="E56" s="26">
        <v>1367</v>
      </c>
    </row>
    <row r="57" spans="2:5" x14ac:dyDescent="0.7">
      <c r="B57" s="25">
        <v>45712</v>
      </c>
      <c r="C57" s="26">
        <v>1710</v>
      </c>
      <c r="D57" s="26">
        <v>1210</v>
      </c>
      <c r="E57" s="26">
        <v>1349</v>
      </c>
    </row>
    <row r="58" spans="2:5" x14ac:dyDescent="0.7">
      <c r="B58" s="25">
        <v>45713</v>
      </c>
      <c r="C58" s="26">
        <v>1539</v>
      </c>
      <c r="D58" s="26">
        <v>1204</v>
      </c>
      <c r="E58" s="26">
        <v>1318</v>
      </c>
    </row>
    <row r="59" spans="2:5" x14ac:dyDescent="0.7">
      <c r="B59" s="25">
        <v>45714</v>
      </c>
      <c r="C59" s="26">
        <v>1472</v>
      </c>
      <c r="D59" s="26">
        <v>1274</v>
      </c>
      <c r="E59" s="26">
        <v>1456</v>
      </c>
    </row>
    <row r="60" spans="2:5" x14ac:dyDescent="0.7">
      <c r="B60" s="25">
        <v>45715</v>
      </c>
      <c r="C60" s="26">
        <v>1465</v>
      </c>
      <c r="D60" s="26">
        <v>1494</v>
      </c>
      <c r="E60" s="26">
        <v>1593</v>
      </c>
    </row>
    <row r="61" spans="2:5" x14ac:dyDescent="0.7">
      <c r="B61" s="25">
        <v>45716</v>
      </c>
      <c r="C61" s="26">
        <v>1345</v>
      </c>
      <c r="D61" s="26">
        <v>1584</v>
      </c>
      <c r="E61" s="26">
        <v>1614</v>
      </c>
    </row>
    <row r="62" spans="2:5" x14ac:dyDescent="0.7">
      <c r="B62" s="25">
        <v>45717</v>
      </c>
      <c r="C62" s="26">
        <v>1438.5</v>
      </c>
      <c r="D62" s="26">
        <v>1527.5</v>
      </c>
      <c r="E62" s="26">
        <v>1505.5</v>
      </c>
    </row>
    <row r="63" spans="2:5" x14ac:dyDescent="0.7">
      <c r="B63" s="25">
        <v>45718</v>
      </c>
      <c r="C63" s="26">
        <v>1302</v>
      </c>
      <c r="D63" s="26">
        <v>1357</v>
      </c>
      <c r="E63" s="26">
        <v>1719</v>
      </c>
    </row>
    <row r="64" spans="2:5" x14ac:dyDescent="0.7">
      <c r="B64" s="25">
        <v>45719</v>
      </c>
      <c r="C64" s="26">
        <v>1212</v>
      </c>
      <c r="D64" s="26">
        <v>1296</v>
      </c>
      <c r="E64" s="26">
        <v>1642</v>
      </c>
    </row>
    <row r="65" spans="2:5" x14ac:dyDescent="0.7">
      <c r="B65" s="25">
        <v>45720</v>
      </c>
      <c r="C65" s="26">
        <v>1199</v>
      </c>
      <c r="D65" s="26">
        <v>1207</v>
      </c>
      <c r="E65" s="26">
        <v>1585</v>
      </c>
    </row>
    <row r="66" spans="2:5" x14ac:dyDescent="0.7">
      <c r="B66" s="25">
        <v>45721</v>
      </c>
      <c r="C66" s="26">
        <v>1123</v>
      </c>
      <c r="D66" s="26">
        <v>1196</v>
      </c>
      <c r="E66" s="26">
        <v>1747</v>
      </c>
    </row>
    <row r="67" spans="2:5" x14ac:dyDescent="0.7">
      <c r="B67" s="25">
        <v>45722</v>
      </c>
      <c r="C67" s="26">
        <v>1300</v>
      </c>
      <c r="D67" s="26">
        <v>1509</v>
      </c>
      <c r="E67" s="26">
        <v>1829</v>
      </c>
    </row>
    <row r="68" spans="2:5" x14ac:dyDescent="0.7">
      <c r="B68" s="25">
        <v>45723</v>
      </c>
      <c r="C68" s="26">
        <v>1563</v>
      </c>
      <c r="D68" s="26">
        <v>1608</v>
      </c>
      <c r="E68" s="26">
        <v>1663</v>
      </c>
    </row>
    <row r="69" spans="2:5" x14ac:dyDescent="0.7">
      <c r="B69" s="25">
        <v>45724</v>
      </c>
      <c r="C69" s="26">
        <v>1651</v>
      </c>
      <c r="D69" s="26">
        <v>1456</v>
      </c>
      <c r="E69" s="26">
        <v>1617</v>
      </c>
    </row>
    <row r="70" spans="2:5" x14ac:dyDescent="0.7">
      <c r="B70" s="25">
        <v>45725</v>
      </c>
      <c r="C70" s="26">
        <v>1645</v>
      </c>
      <c r="D70" s="26">
        <v>1314</v>
      </c>
      <c r="E70" s="26">
        <v>1700</v>
      </c>
    </row>
    <row r="71" spans="2:5" x14ac:dyDescent="0.7">
      <c r="B71" s="25">
        <v>45726</v>
      </c>
      <c r="C71" s="26">
        <v>1644</v>
      </c>
      <c r="D71" s="26">
        <v>1242</v>
      </c>
      <c r="E71" s="26">
        <v>1616</v>
      </c>
    </row>
    <row r="72" spans="2:5" x14ac:dyDescent="0.7">
      <c r="B72" s="25">
        <v>45727</v>
      </c>
      <c r="C72" s="26">
        <v>1686</v>
      </c>
      <c r="D72" s="26">
        <v>1186</v>
      </c>
      <c r="E72" s="26">
        <v>1545</v>
      </c>
    </row>
    <row r="73" spans="2:5" x14ac:dyDescent="0.7">
      <c r="B73" s="25">
        <v>45728</v>
      </c>
      <c r="C73" s="26">
        <v>1556</v>
      </c>
      <c r="D73" s="26">
        <v>1139</v>
      </c>
      <c r="E73" s="26">
        <v>1629</v>
      </c>
    </row>
    <row r="74" spans="2:5" x14ac:dyDescent="0.7">
      <c r="B74" s="25">
        <v>45729</v>
      </c>
      <c r="C74" s="26">
        <v>1729</v>
      </c>
      <c r="D74" s="26">
        <v>1386</v>
      </c>
      <c r="E74" s="26">
        <v>1664</v>
      </c>
    </row>
    <row r="75" spans="2:5" x14ac:dyDescent="0.7">
      <c r="B75" s="25">
        <v>45730</v>
      </c>
      <c r="C75" s="26">
        <v>1937</v>
      </c>
      <c r="D75" s="26">
        <v>1534</v>
      </c>
      <c r="E75" s="26">
        <v>1482</v>
      </c>
    </row>
    <row r="76" spans="2:5" x14ac:dyDescent="0.7">
      <c r="B76" s="25">
        <v>45731</v>
      </c>
      <c r="C76" s="26">
        <v>1974</v>
      </c>
      <c r="D76" s="26">
        <v>1440</v>
      </c>
      <c r="E76" s="26">
        <v>1359</v>
      </c>
    </row>
    <row r="77" spans="2:5" x14ac:dyDescent="0.7">
      <c r="B77" s="25">
        <v>45732</v>
      </c>
      <c r="C77" s="26">
        <v>2017</v>
      </c>
      <c r="D77" s="26">
        <v>1348</v>
      </c>
      <c r="E77" s="26">
        <v>1352</v>
      </c>
    </row>
    <row r="78" spans="2:5" x14ac:dyDescent="0.7">
      <c r="B78" s="25">
        <v>45733</v>
      </c>
      <c r="C78" s="26">
        <v>2013</v>
      </c>
      <c r="D78" s="26">
        <v>1315</v>
      </c>
      <c r="E78" s="26">
        <v>1282</v>
      </c>
    </row>
    <row r="79" spans="2:5" x14ac:dyDescent="0.7">
      <c r="B79" s="25">
        <v>45734</v>
      </c>
      <c r="C79" s="26">
        <v>2065</v>
      </c>
      <c r="D79" s="26">
        <v>1272</v>
      </c>
      <c r="E79" s="26">
        <v>1280</v>
      </c>
    </row>
    <row r="80" spans="2:5" x14ac:dyDescent="0.7">
      <c r="B80" s="25">
        <v>45735</v>
      </c>
      <c r="C80" s="26">
        <v>2072</v>
      </c>
      <c r="D80" s="26">
        <v>1255</v>
      </c>
      <c r="E80" s="26">
        <v>1400</v>
      </c>
    </row>
    <row r="81" spans="2:5" x14ac:dyDescent="0.7">
      <c r="B81" s="25">
        <v>45736</v>
      </c>
      <c r="C81" s="26">
        <v>2101</v>
      </c>
      <c r="D81" s="26">
        <v>1464</v>
      </c>
      <c r="E81" s="26">
        <v>1538</v>
      </c>
    </row>
    <row r="82" spans="2:5" x14ac:dyDescent="0.7">
      <c r="B82" s="25">
        <v>45737</v>
      </c>
      <c r="C82" s="26">
        <v>2254</v>
      </c>
      <c r="D82" s="26">
        <v>1568</v>
      </c>
      <c r="E82" s="26">
        <v>1441</v>
      </c>
    </row>
    <row r="83" spans="2:5" x14ac:dyDescent="0.7">
      <c r="B83" s="25">
        <v>45738</v>
      </c>
      <c r="C83" s="26">
        <v>2225</v>
      </c>
      <c r="D83" s="26">
        <v>1507</v>
      </c>
      <c r="E83" s="26">
        <v>1376</v>
      </c>
    </row>
    <row r="84" spans="2:5" x14ac:dyDescent="0.7">
      <c r="B84" s="25">
        <v>45739</v>
      </c>
      <c r="C84" s="26">
        <v>2223</v>
      </c>
      <c r="D84" s="26">
        <v>1408</v>
      </c>
      <c r="E84" s="26">
        <v>1314</v>
      </c>
    </row>
    <row r="85" spans="2:5" x14ac:dyDescent="0.7">
      <c r="B85" s="25">
        <v>45740</v>
      </c>
      <c r="C85" s="26">
        <v>2144</v>
      </c>
      <c r="D85" s="26">
        <v>1433</v>
      </c>
      <c r="E85" s="26">
        <v>1255</v>
      </c>
    </row>
    <row r="86" spans="2:5" x14ac:dyDescent="0.7">
      <c r="B86" s="25">
        <v>45741</v>
      </c>
      <c r="C86" s="26">
        <v>2126</v>
      </c>
      <c r="D86" s="26">
        <v>1458</v>
      </c>
      <c r="E86" s="26">
        <v>1268</v>
      </c>
    </row>
    <row r="87" spans="2:5" x14ac:dyDescent="0.7">
      <c r="B87" s="25">
        <v>45742</v>
      </c>
      <c r="C87" s="26">
        <v>2091</v>
      </c>
      <c r="D87" s="26">
        <v>1480</v>
      </c>
      <c r="E87" s="26">
        <v>1425</v>
      </c>
    </row>
    <row r="88" spans="2:5" x14ac:dyDescent="0.7">
      <c r="B88" s="25">
        <v>45743</v>
      </c>
      <c r="C88" s="26">
        <v>2072</v>
      </c>
      <c r="D88" s="26">
        <v>1651</v>
      </c>
      <c r="E88" s="26">
        <v>1549</v>
      </c>
    </row>
    <row r="89" spans="2:5" x14ac:dyDescent="0.7">
      <c r="B89" s="25">
        <v>45744</v>
      </c>
      <c r="C89" s="26">
        <v>2221</v>
      </c>
      <c r="D89" s="26">
        <v>1748</v>
      </c>
      <c r="E89" s="26">
        <v>1432</v>
      </c>
    </row>
    <row r="90" spans="2:5" x14ac:dyDescent="0.7">
      <c r="B90" s="25">
        <v>45745</v>
      </c>
      <c r="C90" s="26">
        <v>2258</v>
      </c>
      <c r="D90" s="26">
        <v>1699</v>
      </c>
      <c r="E90" s="26">
        <v>1295</v>
      </c>
    </row>
    <row r="91" spans="2:5" x14ac:dyDescent="0.7">
      <c r="B91" s="25">
        <v>45746</v>
      </c>
      <c r="C91" s="26">
        <v>2197</v>
      </c>
      <c r="D91" s="26">
        <v>1642</v>
      </c>
      <c r="E91" s="26">
        <v>1269</v>
      </c>
    </row>
    <row r="92" spans="2:5" x14ac:dyDescent="0.7">
      <c r="B92" s="25">
        <v>45747</v>
      </c>
      <c r="C92" s="26">
        <v>2130</v>
      </c>
      <c r="D92" s="26">
        <v>1633</v>
      </c>
      <c r="E92" s="26">
        <v>1261</v>
      </c>
    </row>
    <row r="93" spans="2:5" x14ac:dyDescent="0.7">
      <c r="B93" s="25">
        <v>45748</v>
      </c>
      <c r="C93" s="26">
        <v>2014</v>
      </c>
      <c r="D93" s="26">
        <v>1546</v>
      </c>
      <c r="E93" s="26">
        <v>1262</v>
      </c>
    </row>
    <row r="94" spans="2:5" x14ac:dyDescent="0.7">
      <c r="B94" s="25">
        <v>45749</v>
      </c>
      <c r="C94" s="26">
        <v>1908</v>
      </c>
      <c r="D94" s="26">
        <v>1527</v>
      </c>
      <c r="E94" s="26">
        <v>1486</v>
      </c>
    </row>
    <row r="95" spans="2:5" x14ac:dyDescent="0.7">
      <c r="B95" s="25">
        <v>45750</v>
      </c>
      <c r="C95" s="26">
        <v>1751</v>
      </c>
      <c r="D95" s="26">
        <v>1649</v>
      </c>
      <c r="E95" s="26">
        <v>1549</v>
      </c>
    </row>
    <row r="96" spans="2:5" x14ac:dyDescent="0.7">
      <c r="B96" s="25">
        <v>45751</v>
      </c>
      <c r="C96" s="26">
        <v>1752</v>
      </c>
      <c r="D96" s="26">
        <v>1715</v>
      </c>
      <c r="E96" s="26">
        <v>1435</v>
      </c>
    </row>
    <row r="97" spans="2:5" x14ac:dyDescent="0.7">
      <c r="B97" s="25">
        <v>45752</v>
      </c>
      <c r="C97" s="26">
        <v>1768</v>
      </c>
      <c r="D97" s="26">
        <v>1618</v>
      </c>
      <c r="E97" s="26">
        <v>1370</v>
      </c>
    </row>
    <row r="98" spans="2:5" x14ac:dyDescent="0.7">
      <c r="B98" s="25">
        <v>45753</v>
      </c>
      <c r="C98" s="26">
        <v>1630</v>
      </c>
      <c r="D98" s="26">
        <v>1507</v>
      </c>
      <c r="E98" s="26">
        <v>1286</v>
      </c>
    </row>
    <row r="99" spans="2:5" x14ac:dyDescent="0.7">
      <c r="B99" s="25">
        <v>45754</v>
      </c>
      <c r="C99" s="26">
        <v>1500</v>
      </c>
      <c r="D99" s="26">
        <v>1384</v>
      </c>
      <c r="E99" s="26">
        <v>1240</v>
      </c>
    </row>
    <row r="100" spans="2:5" x14ac:dyDescent="0.7">
      <c r="B100" s="25">
        <v>45755</v>
      </c>
      <c r="C100" s="26">
        <v>1410</v>
      </c>
      <c r="D100" s="26">
        <v>1323</v>
      </c>
      <c r="E100" s="26">
        <v>1277</v>
      </c>
    </row>
    <row r="101" spans="2:5" x14ac:dyDescent="0.7">
      <c r="B101" s="25">
        <v>45756</v>
      </c>
      <c r="C101" s="26">
        <v>1383</v>
      </c>
      <c r="D101" s="26">
        <v>1342</v>
      </c>
      <c r="E101" s="26">
        <v>1433</v>
      </c>
    </row>
    <row r="102" spans="2:5" x14ac:dyDescent="0.7">
      <c r="B102" s="25">
        <v>45757</v>
      </c>
      <c r="C102" s="26">
        <v>1462</v>
      </c>
      <c r="D102" s="26">
        <v>1497</v>
      </c>
      <c r="E102" s="26">
        <v>1534</v>
      </c>
    </row>
    <row r="103" spans="2:5" x14ac:dyDescent="0.7">
      <c r="B103" s="25">
        <v>45758</v>
      </c>
      <c r="C103" s="26">
        <v>1648</v>
      </c>
      <c r="D103" s="26">
        <v>1556</v>
      </c>
      <c r="E103" s="26">
        <v>1398</v>
      </c>
    </row>
    <row r="104" spans="2:5" x14ac:dyDescent="0.7">
      <c r="B104" s="25">
        <v>45759</v>
      </c>
      <c r="C104" s="26">
        <v>1725</v>
      </c>
      <c r="D104" s="26">
        <v>1386</v>
      </c>
      <c r="E104" s="26">
        <v>1372</v>
      </c>
    </row>
    <row r="105" spans="2:5" x14ac:dyDescent="0.7">
      <c r="B105" s="25">
        <v>45760</v>
      </c>
      <c r="C105" s="26">
        <v>1681</v>
      </c>
      <c r="D105" s="26">
        <v>1301</v>
      </c>
      <c r="E105" s="26">
        <v>1373</v>
      </c>
    </row>
    <row r="106" spans="2:5" x14ac:dyDescent="0.7">
      <c r="B106" s="25">
        <v>45761</v>
      </c>
      <c r="C106" s="26">
        <v>1579</v>
      </c>
      <c r="D106" s="26">
        <v>1227</v>
      </c>
      <c r="E106" s="26">
        <v>1349</v>
      </c>
    </row>
    <row r="107" spans="2:5" x14ac:dyDescent="0.7">
      <c r="B107" s="25">
        <v>45762</v>
      </c>
      <c r="C107" s="26">
        <v>1560</v>
      </c>
      <c r="D107" s="26">
        <v>1143</v>
      </c>
      <c r="E107" s="26">
        <v>1350</v>
      </c>
    </row>
    <row r="108" spans="2:5" x14ac:dyDescent="0.7">
      <c r="B108" s="25">
        <v>45763</v>
      </c>
      <c r="C108" s="26">
        <v>1486</v>
      </c>
      <c r="D108" s="26">
        <v>1200</v>
      </c>
      <c r="E108" s="26">
        <v>1505</v>
      </c>
    </row>
    <row r="109" spans="2:5" x14ac:dyDescent="0.7">
      <c r="B109" s="25">
        <v>45764</v>
      </c>
      <c r="C109" s="26">
        <v>1489</v>
      </c>
      <c r="D109" s="26">
        <v>1451</v>
      </c>
      <c r="E109" s="26">
        <v>1621</v>
      </c>
    </row>
    <row r="110" spans="2:5" x14ac:dyDescent="0.7">
      <c r="B110" s="25">
        <v>45765</v>
      </c>
      <c r="C110" s="26">
        <v>1740</v>
      </c>
      <c r="D110" s="26">
        <v>1560</v>
      </c>
      <c r="E110" s="26">
        <v>1652</v>
      </c>
    </row>
    <row r="111" spans="2:5" x14ac:dyDescent="0.7">
      <c r="B111" s="25">
        <v>45766</v>
      </c>
      <c r="C111" s="26">
        <v>1884</v>
      </c>
      <c r="D111" s="26">
        <v>1346</v>
      </c>
      <c r="E111" s="26">
        <v>1694</v>
      </c>
    </row>
    <row r="112" spans="2:5" x14ac:dyDescent="0.7">
      <c r="B112" s="25">
        <v>45767</v>
      </c>
      <c r="C112" s="26">
        <v>1833</v>
      </c>
      <c r="D112" s="26">
        <v>1191</v>
      </c>
      <c r="E112" s="26">
        <v>1734</v>
      </c>
    </row>
    <row r="113" spans="2:5" x14ac:dyDescent="0.7">
      <c r="B113" s="25">
        <v>45768</v>
      </c>
      <c r="C113" s="26">
        <v>1731</v>
      </c>
      <c r="D113" s="26">
        <v>1080</v>
      </c>
      <c r="E113" s="26">
        <v>1716</v>
      </c>
    </row>
    <row r="114" spans="2:5" x14ac:dyDescent="0.7">
      <c r="B114" s="25">
        <v>45769</v>
      </c>
      <c r="C114" s="26">
        <v>1685</v>
      </c>
      <c r="D114" s="26">
        <v>1055</v>
      </c>
      <c r="E114" s="26">
        <v>1670</v>
      </c>
    </row>
    <row r="115" spans="2:5" x14ac:dyDescent="0.7">
      <c r="B115" s="25">
        <v>45770</v>
      </c>
      <c r="C115" s="26">
        <v>1611</v>
      </c>
      <c r="D115" s="26">
        <v>1164</v>
      </c>
      <c r="E115" s="26">
        <v>1967</v>
      </c>
    </row>
    <row r="116" spans="2:5" x14ac:dyDescent="0.7">
      <c r="B116" s="25">
        <v>45771</v>
      </c>
      <c r="C116" s="26">
        <v>1663</v>
      </c>
      <c r="D116" s="26">
        <v>1350</v>
      </c>
      <c r="E116" s="26">
        <v>2061</v>
      </c>
    </row>
    <row r="117" spans="2:5" x14ac:dyDescent="0.7">
      <c r="B117" s="25">
        <v>45772</v>
      </c>
      <c r="C117" s="26">
        <v>1837</v>
      </c>
      <c r="D117" s="26">
        <v>1434</v>
      </c>
      <c r="E117" s="26">
        <v>2029</v>
      </c>
    </row>
    <row r="118" spans="2:5" x14ac:dyDescent="0.7">
      <c r="B118" s="25">
        <v>45773</v>
      </c>
      <c r="C118" s="26">
        <v>1887</v>
      </c>
      <c r="D118" s="26">
        <v>1327</v>
      </c>
      <c r="E118" s="26">
        <v>2019</v>
      </c>
    </row>
    <row r="119" spans="2:5" x14ac:dyDescent="0.7">
      <c r="B119" s="25">
        <v>45774</v>
      </c>
      <c r="C119" s="26">
        <v>1775</v>
      </c>
      <c r="D119" s="26">
        <v>1213</v>
      </c>
      <c r="E119" s="26">
        <v>2006</v>
      </c>
    </row>
    <row r="120" spans="2:5" x14ac:dyDescent="0.7">
      <c r="B120" s="25">
        <v>45775</v>
      </c>
      <c r="C120" s="26">
        <v>1689</v>
      </c>
      <c r="D120" s="26">
        <v>1197</v>
      </c>
      <c r="E120" s="26">
        <v>1972</v>
      </c>
    </row>
    <row r="121" spans="2:5" x14ac:dyDescent="0.7">
      <c r="B121" s="25">
        <v>45776</v>
      </c>
      <c r="C121" s="26">
        <v>1670</v>
      </c>
      <c r="D121" s="26">
        <v>1261</v>
      </c>
      <c r="E121" s="26">
        <v>2064</v>
      </c>
    </row>
    <row r="122" spans="2:5" x14ac:dyDescent="0.7">
      <c r="B122" s="25">
        <v>45777</v>
      </c>
      <c r="C122" s="26">
        <v>1635</v>
      </c>
      <c r="D122" s="26">
        <v>1367</v>
      </c>
      <c r="E122" s="26">
        <v>2413</v>
      </c>
    </row>
    <row r="123" spans="2:5" x14ac:dyDescent="0.7">
      <c r="B123" s="25">
        <v>45778</v>
      </c>
      <c r="C123" s="26">
        <v>1591</v>
      </c>
      <c r="D123" s="26">
        <v>1516</v>
      </c>
      <c r="E123" s="26">
        <v>2458</v>
      </c>
    </row>
    <row r="124" spans="2:5" x14ac:dyDescent="0.7">
      <c r="B124" s="25">
        <v>45779</v>
      </c>
      <c r="C124" s="26">
        <v>1730</v>
      </c>
      <c r="D124" s="26">
        <v>1737</v>
      </c>
      <c r="E124" s="26">
        <v>2441</v>
      </c>
    </row>
    <row r="125" spans="2:5" x14ac:dyDescent="0.7">
      <c r="B125" s="25">
        <v>45780</v>
      </c>
      <c r="C125" s="26">
        <v>1763</v>
      </c>
      <c r="D125" s="26">
        <v>1643</v>
      </c>
      <c r="E125" s="26">
        <v>2462</v>
      </c>
    </row>
    <row r="126" spans="2:5" x14ac:dyDescent="0.7">
      <c r="B126" s="25">
        <v>45781</v>
      </c>
      <c r="C126" s="26">
        <v>1633</v>
      </c>
      <c r="D126" s="26">
        <v>1579</v>
      </c>
      <c r="E126" s="26">
        <v>2485</v>
      </c>
    </row>
    <row r="127" spans="2:5" x14ac:dyDescent="0.7">
      <c r="B127" s="25">
        <v>45782</v>
      </c>
      <c r="C127" s="26">
        <v>1551</v>
      </c>
      <c r="D127" s="26">
        <v>1485</v>
      </c>
      <c r="E127" s="26">
        <v>2515</v>
      </c>
    </row>
    <row r="128" spans="2:5" x14ac:dyDescent="0.7">
      <c r="B128" s="25">
        <v>45783</v>
      </c>
      <c r="C128" s="26">
        <v>1372</v>
      </c>
      <c r="D128" s="26">
        <v>1458</v>
      </c>
      <c r="E128" s="26">
        <v>2631</v>
      </c>
    </row>
    <row r="129" spans="2:5" x14ac:dyDescent="0.7">
      <c r="B129" s="25">
        <v>45784</v>
      </c>
      <c r="C129" s="26">
        <v>1287</v>
      </c>
      <c r="D129" s="26">
        <v>1423</v>
      </c>
      <c r="E129" s="26">
        <v>2839</v>
      </c>
    </row>
    <row r="130" spans="2:5" x14ac:dyDescent="0.7">
      <c r="B130" s="25">
        <v>45785</v>
      </c>
      <c r="C130" s="26">
        <v>1193</v>
      </c>
      <c r="D130" s="26">
        <v>1632</v>
      </c>
      <c r="E130" s="26">
        <v>2899</v>
      </c>
    </row>
    <row r="131" spans="2:5" x14ac:dyDescent="0.7">
      <c r="B131" s="25">
        <v>45786</v>
      </c>
      <c r="C131" s="26">
        <v>1308</v>
      </c>
      <c r="D131" s="26">
        <v>1763</v>
      </c>
      <c r="E131" s="26">
        <v>2859</v>
      </c>
    </row>
    <row r="132" spans="2:5" x14ac:dyDescent="0.7">
      <c r="B132" s="25">
        <v>45787</v>
      </c>
      <c r="C132" s="26">
        <v>1321</v>
      </c>
      <c r="D132" s="26">
        <v>1616</v>
      </c>
      <c r="E132" s="26">
        <v>2865</v>
      </c>
    </row>
    <row r="133" spans="2:5" x14ac:dyDescent="0.7">
      <c r="B133" s="25">
        <v>45788</v>
      </c>
      <c r="C133" s="26">
        <v>1193</v>
      </c>
      <c r="D133" s="26">
        <v>1515</v>
      </c>
      <c r="E133" s="26">
        <v>2871</v>
      </c>
    </row>
    <row r="134" spans="2:5" x14ac:dyDescent="0.7">
      <c r="B134" s="25">
        <v>45789</v>
      </c>
      <c r="C134" s="26">
        <v>1084</v>
      </c>
      <c r="D134" s="26">
        <v>1436</v>
      </c>
      <c r="E134" s="26">
        <v>2893</v>
      </c>
    </row>
    <row r="135" spans="2:5" x14ac:dyDescent="0.7">
      <c r="B135" s="25">
        <v>45790</v>
      </c>
      <c r="C135" s="26">
        <v>1061</v>
      </c>
      <c r="D135" s="26">
        <v>1376</v>
      </c>
      <c r="E135" s="26">
        <v>2953</v>
      </c>
    </row>
    <row r="136" spans="2:5" x14ac:dyDescent="0.7">
      <c r="B136" s="25">
        <v>45791</v>
      </c>
      <c r="C136" s="26">
        <v>1027</v>
      </c>
      <c r="D136" s="26">
        <v>1382</v>
      </c>
      <c r="E136" s="26">
        <v>3174</v>
      </c>
    </row>
    <row r="137" spans="2:5" x14ac:dyDescent="0.7">
      <c r="B137" s="25">
        <v>45792</v>
      </c>
      <c r="C137" s="26">
        <v>1136</v>
      </c>
      <c r="D137" s="26">
        <v>1609</v>
      </c>
      <c r="E137" s="26">
        <v>3242</v>
      </c>
    </row>
    <row r="138" spans="2:5" x14ac:dyDescent="0.7">
      <c r="B138" s="25">
        <v>45793</v>
      </c>
      <c r="C138" s="26">
        <v>1729</v>
      </c>
      <c r="D138" s="26">
        <v>1639</v>
      </c>
      <c r="E138" s="26">
        <v>3261</v>
      </c>
    </row>
    <row r="139" spans="2:5" x14ac:dyDescent="0.7">
      <c r="B139" s="25">
        <v>45794</v>
      </c>
      <c r="C139" s="26">
        <v>1960</v>
      </c>
      <c r="D139" s="26">
        <v>1568</v>
      </c>
      <c r="E139" s="26">
        <v>3208</v>
      </c>
    </row>
    <row r="140" spans="2:5" x14ac:dyDescent="0.7">
      <c r="B140" s="25">
        <v>45795</v>
      </c>
      <c r="C140" s="26">
        <v>2121</v>
      </c>
      <c r="D140" s="26">
        <v>1587</v>
      </c>
      <c r="E140" s="26">
        <v>3200</v>
      </c>
    </row>
    <row r="141" spans="2:5" x14ac:dyDescent="0.7">
      <c r="B141" s="25">
        <v>45796</v>
      </c>
      <c r="C141" s="26">
        <v>2034</v>
      </c>
      <c r="D141" s="26">
        <v>1566</v>
      </c>
      <c r="E141" s="26">
        <v>3262</v>
      </c>
    </row>
    <row r="142" spans="2:5" x14ac:dyDescent="0.7">
      <c r="B142" s="25">
        <v>45797</v>
      </c>
      <c r="C142" s="26">
        <v>2019</v>
      </c>
      <c r="D142" s="26">
        <v>1592</v>
      </c>
      <c r="E142" s="26">
        <v>3295</v>
      </c>
    </row>
    <row r="143" spans="2:5" x14ac:dyDescent="0.7">
      <c r="B143" s="25">
        <v>45798</v>
      </c>
      <c r="C143" s="26">
        <v>2012</v>
      </c>
      <c r="D143" s="26">
        <v>1601</v>
      </c>
      <c r="E143" s="26">
        <v>3540</v>
      </c>
    </row>
    <row r="144" spans="2:5" x14ac:dyDescent="0.7">
      <c r="B144" s="25">
        <v>45799</v>
      </c>
      <c r="C144" s="26">
        <v>2091</v>
      </c>
      <c r="D144" s="26">
        <v>1813</v>
      </c>
      <c r="E144" s="26">
        <v>3658</v>
      </c>
    </row>
    <row r="145" spans="2:5" x14ac:dyDescent="0.7">
      <c r="B145" s="25">
        <v>45800</v>
      </c>
      <c r="C145" s="26">
        <v>2374</v>
      </c>
      <c r="D145" s="26">
        <v>1917</v>
      </c>
      <c r="E145" s="26">
        <v>3649</v>
      </c>
    </row>
    <row r="146" spans="2:5" x14ac:dyDescent="0.7">
      <c r="B146" s="25">
        <v>45801</v>
      </c>
      <c r="C146" s="26">
        <v>2472</v>
      </c>
      <c r="D146" s="26">
        <v>1829</v>
      </c>
      <c r="E146" s="26">
        <v>3617</v>
      </c>
    </row>
    <row r="147" spans="2:5" x14ac:dyDescent="0.7">
      <c r="B147" s="25">
        <v>45802</v>
      </c>
      <c r="C147" s="26">
        <v>2331</v>
      </c>
      <c r="D147" s="26">
        <v>1763</v>
      </c>
      <c r="E147" s="26">
        <v>3606</v>
      </c>
    </row>
    <row r="148" spans="2:5" x14ac:dyDescent="0.7">
      <c r="B148" s="25">
        <v>45803</v>
      </c>
      <c r="C148" s="26">
        <v>2241</v>
      </c>
      <c r="D148" s="26">
        <v>1692</v>
      </c>
      <c r="E148" s="26">
        <v>3623</v>
      </c>
    </row>
    <row r="149" spans="2:5" x14ac:dyDescent="0.7">
      <c r="B149" s="25">
        <v>45804</v>
      </c>
      <c r="C149" s="26">
        <v>2136</v>
      </c>
      <c r="D149" s="26">
        <v>1671</v>
      </c>
      <c r="E149" s="26">
        <v>3672</v>
      </c>
    </row>
    <row r="150" spans="2:5" x14ac:dyDescent="0.7">
      <c r="B150" s="25">
        <v>45805</v>
      </c>
      <c r="C150" s="26">
        <v>2058</v>
      </c>
      <c r="D150" s="26">
        <v>1687</v>
      </c>
      <c r="E150" s="26">
        <v>3882</v>
      </c>
    </row>
    <row r="151" spans="2:5" x14ac:dyDescent="0.7">
      <c r="B151" s="25">
        <v>45806</v>
      </c>
      <c r="C151" s="26">
        <v>1954</v>
      </c>
      <c r="D151" s="26">
        <v>1860</v>
      </c>
      <c r="E151" s="26">
        <v>4014</v>
      </c>
    </row>
    <row r="152" spans="2:5" x14ac:dyDescent="0.7">
      <c r="B152" s="25">
        <v>45807</v>
      </c>
      <c r="C152" s="26">
        <v>2178</v>
      </c>
      <c r="D152" s="26">
        <v>1908</v>
      </c>
      <c r="E152" s="26">
        <v>3980</v>
      </c>
    </row>
    <row r="153" spans="2:5" x14ac:dyDescent="0.7">
      <c r="B153" s="25">
        <v>45808</v>
      </c>
      <c r="C153" s="26">
        <v>2281</v>
      </c>
      <c r="D153" s="26">
        <v>1754</v>
      </c>
      <c r="E153" s="26">
        <v>4023</v>
      </c>
    </row>
    <row r="154" spans="2:5" x14ac:dyDescent="0.7">
      <c r="B154" s="25">
        <v>45809</v>
      </c>
      <c r="C154" s="26">
        <v>2194</v>
      </c>
      <c r="D154" s="26">
        <v>1631</v>
      </c>
      <c r="E154" s="26">
        <v>3956</v>
      </c>
    </row>
    <row r="155" spans="2:5" x14ac:dyDescent="0.7">
      <c r="B155" s="25">
        <v>45810</v>
      </c>
      <c r="C155" s="26">
        <v>2019</v>
      </c>
      <c r="D155" s="26">
        <v>1558</v>
      </c>
      <c r="E155" s="26">
        <v>3978</v>
      </c>
    </row>
    <row r="156" spans="2:5" x14ac:dyDescent="0.7">
      <c r="B156" s="25">
        <v>45811</v>
      </c>
      <c r="C156" s="26">
        <v>1966</v>
      </c>
      <c r="D156" s="26">
        <v>1457</v>
      </c>
      <c r="E156" s="26">
        <v>3994</v>
      </c>
    </row>
    <row r="157" spans="2:5" x14ac:dyDescent="0.7">
      <c r="B157" s="25">
        <v>45812</v>
      </c>
      <c r="C157" s="26">
        <v>1904</v>
      </c>
      <c r="D157" s="26">
        <v>1664</v>
      </c>
      <c r="E157" s="26">
        <v>4127</v>
      </c>
    </row>
    <row r="158" spans="2:5" x14ac:dyDescent="0.7">
      <c r="B158" s="25">
        <v>45813</v>
      </c>
      <c r="C158" s="26">
        <v>1811</v>
      </c>
      <c r="D158" s="26">
        <v>2025</v>
      </c>
      <c r="E158" s="26">
        <v>4219</v>
      </c>
    </row>
    <row r="159" spans="2:5" x14ac:dyDescent="0.7">
      <c r="B159" s="25">
        <v>45814</v>
      </c>
      <c r="C159" s="26">
        <v>1998</v>
      </c>
      <c r="D159" s="26">
        <v>2110</v>
      </c>
      <c r="E159" s="26">
        <v>4166</v>
      </c>
    </row>
    <row r="160" spans="2:5" x14ac:dyDescent="0.7">
      <c r="B160" s="25">
        <v>45815</v>
      </c>
      <c r="C160" s="26">
        <v>2089</v>
      </c>
      <c r="D160" s="26">
        <v>2027</v>
      </c>
      <c r="E160" s="26">
        <v>4083</v>
      </c>
    </row>
    <row r="161" spans="2:5" x14ac:dyDescent="0.7">
      <c r="B161" s="25">
        <v>45816</v>
      </c>
      <c r="C161" s="26">
        <v>1959</v>
      </c>
      <c r="D161" s="26">
        <v>1942</v>
      </c>
      <c r="E161" s="26">
        <v>3982</v>
      </c>
    </row>
    <row r="162" spans="2:5" x14ac:dyDescent="0.7">
      <c r="B162" s="25">
        <v>45817</v>
      </c>
      <c r="C162" s="26">
        <v>1813</v>
      </c>
      <c r="D162" s="26">
        <v>1860</v>
      </c>
      <c r="E162" s="26">
        <v>3887</v>
      </c>
    </row>
    <row r="163" spans="2:5" x14ac:dyDescent="0.7">
      <c r="B163" s="25">
        <v>45818</v>
      </c>
      <c r="C163" s="26">
        <v>1789</v>
      </c>
      <c r="D163" s="26">
        <v>1787</v>
      </c>
      <c r="E163" s="26">
        <v>3858</v>
      </c>
    </row>
    <row r="164" spans="2:5" x14ac:dyDescent="0.7">
      <c r="B164" s="25">
        <v>45819</v>
      </c>
      <c r="C164" s="26">
        <v>1721</v>
      </c>
      <c r="D164" s="26">
        <v>1753</v>
      </c>
      <c r="E164" s="26">
        <v>4038</v>
      </c>
    </row>
    <row r="165" spans="2:5" x14ac:dyDescent="0.7">
      <c r="B165" s="25">
        <v>45820</v>
      </c>
      <c r="C165" s="26">
        <v>1737</v>
      </c>
      <c r="D165" s="26">
        <v>1904</v>
      </c>
      <c r="E165" s="26">
        <v>4129</v>
      </c>
    </row>
    <row r="166" spans="2:5" x14ac:dyDescent="0.7">
      <c r="B166" s="25">
        <v>45821</v>
      </c>
      <c r="C166" s="26">
        <v>1979</v>
      </c>
      <c r="D166" s="26">
        <v>2003</v>
      </c>
      <c r="E166" s="26">
        <v>4054</v>
      </c>
    </row>
    <row r="167" spans="2:5" x14ac:dyDescent="0.7">
      <c r="B167" s="25">
        <v>45822</v>
      </c>
      <c r="C167" s="26">
        <v>2058</v>
      </c>
      <c r="D167" s="26">
        <v>1922</v>
      </c>
      <c r="E167" s="26">
        <v>4154</v>
      </c>
    </row>
    <row r="168" spans="2:5" x14ac:dyDescent="0.7">
      <c r="B168" s="25">
        <v>45823</v>
      </c>
      <c r="C168" s="26">
        <v>1975</v>
      </c>
      <c r="D168" s="26">
        <v>1725</v>
      </c>
      <c r="E168" s="26">
        <v>4190</v>
      </c>
    </row>
    <row r="169" spans="2:5" x14ac:dyDescent="0.7">
      <c r="B169" s="25">
        <v>45824</v>
      </c>
      <c r="C169" s="26">
        <v>1883</v>
      </c>
      <c r="D169" s="26">
        <v>1606</v>
      </c>
      <c r="E169" s="26">
        <v>4200</v>
      </c>
    </row>
    <row r="170" spans="2:5" x14ac:dyDescent="0.7">
      <c r="B170" s="25">
        <v>45825</v>
      </c>
      <c r="C170" s="26">
        <v>1867</v>
      </c>
      <c r="D170" s="26">
        <v>1456</v>
      </c>
      <c r="E170" s="26">
        <v>4168</v>
      </c>
    </row>
    <row r="171" spans="2:5" x14ac:dyDescent="0.7">
      <c r="B171" s="25">
        <v>45826</v>
      </c>
      <c r="C171" s="26">
        <v>1801</v>
      </c>
      <c r="D171" s="26">
        <v>1447</v>
      </c>
      <c r="E171" s="26">
        <v>4340</v>
      </c>
    </row>
    <row r="172" spans="2:5" x14ac:dyDescent="0.7">
      <c r="B172" s="25">
        <v>45827</v>
      </c>
      <c r="C172" s="26">
        <v>1784</v>
      </c>
      <c r="D172" s="26">
        <v>1606</v>
      </c>
      <c r="E172" s="26">
        <v>4438</v>
      </c>
    </row>
    <row r="173" spans="2:5" x14ac:dyDescent="0.7">
      <c r="B173" s="25">
        <v>45828</v>
      </c>
      <c r="C173" s="26">
        <v>1999</v>
      </c>
      <c r="D173" s="26">
        <v>1672</v>
      </c>
      <c r="E173" s="26">
        <v>4335</v>
      </c>
    </row>
    <row r="174" spans="2:5" x14ac:dyDescent="0.7">
      <c r="B174" s="25">
        <v>45829</v>
      </c>
      <c r="C174" s="26">
        <v>2065</v>
      </c>
      <c r="D174" s="26">
        <v>1514</v>
      </c>
      <c r="E174" s="26">
        <v>4190</v>
      </c>
    </row>
    <row r="175" spans="2:5" x14ac:dyDescent="0.7">
      <c r="B175" s="25">
        <v>45830</v>
      </c>
      <c r="C175" s="26">
        <v>1996</v>
      </c>
      <c r="D175" s="26">
        <v>1423</v>
      </c>
      <c r="E175" s="26">
        <v>4113</v>
      </c>
    </row>
    <row r="176" spans="2:5" x14ac:dyDescent="0.7">
      <c r="B176" s="25">
        <v>45831</v>
      </c>
      <c r="C176" s="26">
        <v>1915</v>
      </c>
      <c r="D176" s="26">
        <v>1344</v>
      </c>
      <c r="E176" s="26">
        <v>3927</v>
      </c>
    </row>
    <row r="177" spans="2:5" x14ac:dyDescent="0.7">
      <c r="B177" s="25">
        <v>45832</v>
      </c>
      <c r="C177" s="26">
        <v>1886</v>
      </c>
      <c r="D177" s="26">
        <v>1255</v>
      </c>
      <c r="E177" s="26">
        <v>3897</v>
      </c>
    </row>
    <row r="178" spans="2:5" x14ac:dyDescent="0.7">
      <c r="B178" s="25">
        <v>45833</v>
      </c>
      <c r="C178" s="26">
        <v>1915</v>
      </c>
      <c r="D178" s="26">
        <v>1302</v>
      </c>
      <c r="E178" s="26">
        <v>4037</v>
      </c>
    </row>
    <row r="179" spans="2:5" x14ac:dyDescent="0.7">
      <c r="B179" s="25">
        <v>45834</v>
      </c>
      <c r="C179" s="26">
        <v>2009</v>
      </c>
      <c r="D179" s="26">
        <v>1508</v>
      </c>
      <c r="E179" s="26">
        <v>4192</v>
      </c>
    </row>
    <row r="180" spans="2:5" x14ac:dyDescent="0.7">
      <c r="B180" s="25">
        <v>45835</v>
      </c>
      <c r="C180" s="26">
        <v>2348</v>
      </c>
      <c r="D180" s="26">
        <v>1627</v>
      </c>
      <c r="E180" s="26">
        <v>4005</v>
      </c>
    </row>
    <row r="181" spans="2:5" x14ac:dyDescent="0.7">
      <c r="B181" s="25">
        <v>45836</v>
      </c>
      <c r="C181" s="26">
        <v>2455</v>
      </c>
      <c r="D181" s="26">
        <v>1525</v>
      </c>
      <c r="E181" s="26">
        <v>3866</v>
      </c>
    </row>
    <row r="182" spans="2:5" x14ac:dyDescent="0.7">
      <c r="B182" s="25">
        <v>45837</v>
      </c>
      <c r="C182" s="26">
        <v>2478</v>
      </c>
      <c r="D182" s="26">
        <v>1455</v>
      </c>
      <c r="E182" s="26">
        <v>3735</v>
      </c>
    </row>
    <row r="183" spans="2:5" x14ac:dyDescent="0.7">
      <c r="B183" s="25">
        <v>45838</v>
      </c>
      <c r="C183" s="26">
        <v>2423</v>
      </c>
      <c r="D183" s="26">
        <v>1429</v>
      </c>
      <c r="E183" s="26">
        <v>3635</v>
      </c>
    </row>
    <row r="184" spans="2:5" x14ac:dyDescent="0.7">
      <c r="B184" s="25">
        <v>45839</v>
      </c>
      <c r="C184" s="26">
        <v>2326</v>
      </c>
      <c r="D184" s="26">
        <v>1352</v>
      </c>
      <c r="E184" s="26">
        <v>3606</v>
      </c>
    </row>
    <row r="185" spans="2:5" x14ac:dyDescent="0.7">
      <c r="B185" s="25">
        <v>45840</v>
      </c>
      <c r="C185" s="26">
        <v>2216</v>
      </c>
      <c r="D185" s="26">
        <v>1323</v>
      </c>
      <c r="E185" s="26">
        <v>3747</v>
      </c>
    </row>
    <row r="186" spans="2:5" x14ac:dyDescent="0.7">
      <c r="B186" s="25">
        <v>45841</v>
      </c>
      <c r="C186" s="26">
        <v>2144</v>
      </c>
      <c r="D186" s="26">
        <v>1415</v>
      </c>
      <c r="E186" s="26">
        <v>3781</v>
      </c>
    </row>
    <row r="187" spans="2:5" x14ac:dyDescent="0.7">
      <c r="B187" s="25">
        <v>45842</v>
      </c>
      <c r="C187" s="26">
        <v>2318</v>
      </c>
      <c r="D187" s="26">
        <v>1530</v>
      </c>
      <c r="E187" s="26">
        <v>3618</v>
      </c>
    </row>
    <row r="188" spans="2:5" x14ac:dyDescent="0.7">
      <c r="B188" s="25">
        <v>45843</v>
      </c>
      <c r="C188" s="26">
        <v>2426</v>
      </c>
      <c r="D188" s="26">
        <v>1420</v>
      </c>
      <c r="E188" s="26">
        <v>3557</v>
      </c>
    </row>
    <row r="189" spans="2:5" x14ac:dyDescent="0.7">
      <c r="B189" s="25">
        <v>45844</v>
      </c>
      <c r="C189" s="26">
        <v>2254</v>
      </c>
      <c r="D189" s="26">
        <v>1321</v>
      </c>
      <c r="E189" s="26">
        <v>3393</v>
      </c>
    </row>
    <row r="190" spans="2:5" x14ac:dyDescent="0.7">
      <c r="B190" s="25">
        <v>45845</v>
      </c>
      <c r="C190" s="26">
        <v>2159</v>
      </c>
      <c r="D190" s="26">
        <v>1244</v>
      </c>
      <c r="E190" s="26">
        <v>3394</v>
      </c>
    </row>
    <row r="191" spans="2:5" x14ac:dyDescent="0.7">
      <c r="B191" s="25">
        <v>45846</v>
      </c>
      <c r="C191" s="26">
        <v>2054</v>
      </c>
      <c r="D191" s="26">
        <v>1288</v>
      </c>
      <c r="E191" s="26">
        <v>3399</v>
      </c>
    </row>
    <row r="192" spans="2:5" x14ac:dyDescent="0.7">
      <c r="B192" s="25">
        <v>45847</v>
      </c>
      <c r="C192" s="26">
        <v>1960</v>
      </c>
      <c r="D192" s="26">
        <v>1358</v>
      </c>
      <c r="E192" s="26">
        <v>3551</v>
      </c>
    </row>
    <row r="193" spans="2:5" x14ac:dyDescent="0.7">
      <c r="B193" s="25">
        <v>45848</v>
      </c>
      <c r="C193" s="26">
        <v>1902</v>
      </c>
      <c r="D193" s="26">
        <v>1578</v>
      </c>
      <c r="E193" s="26">
        <v>3619</v>
      </c>
    </row>
    <row r="194" spans="2:5" x14ac:dyDescent="0.7">
      <c r="B194" s="25">
        <v>45849</v>
      </c>
      <c r="C194" s="26">
        <v>2115</v>
      </c>
      <c r="D194" s="26">
        <v>1700</v>
      </c>
      <c r="E194" s="26">
        <v>3489</v>
      </c>
    </row>
    <row r="195" spans="2:5" x14ac:dyDescent="0.7">
      <c r="B195" s="25">
        <v>45850</v>
      </c>
      <c r="C195" s="26">
        <v>2149</v>
      </c>
      <c r="D195" s="26">
        <v>1561</v>
      </c>
      <c r="E195" s="26">
        <v>3471</v>
      </c>
    </row>
    <row r="196" spans="2:5" x14ac:dyDescent="0.7">
      <c r="B196" s="25">
        <v>45851</v>
      </c>
      <c r="C196" s="26">
        <v>2009</v>
      </c>
      <c r="D196" s="26">
        <v>1520</v>
      </c>
      <c r="E196" s="26">
        <v>3483</v>
      </c>
    </row>
    <row r="197" spans="2:5" x14ac:dyDescent="0.7">
      <c r="B197" s="25">
        <v>45852</v>
      </c>
      <c r="C197" s="26">
        <v>1893</v>
      </c>
      <c r="D197" s="26">
        <v>1383</v>
      </c>
      <c r="E197" s="26">
        <v>3444</v>
      </c>
    </row>
    <row r="198" spans="2:5" x14ac:dyDescent="0.7">
      <c r="B198" s="25">
        <v>45853</v>
      </c>
      <c r="C198" s="26">
        <v>1829</v>
      </c>
      <c r="D198" s="26">
        <v>1308</v>
      </c>
      <c r="E198" s="26">
        <v>3392</v>
      </c>
    </row>
    <row r="199" spans="2:5" x14ac:dyDescent="0.7">
      <c r="B199" s="25">
        <v>45854</v>
      </c>
      <c r="C199" s="26">
        <v>1766</v>
      </c>
      <c r="D199" s="26">
        <v>1344</v>
      </c>
      <c r="E199" s="26">
        <v>3244</v>
      </c>
    </row>
    <row r="200" spans="2:5" x14ac:dyDescent="0.7">
      <c r="B200" s="25">
        <v>45855</v>
      </c>
      <c r="C200" s="26">
        <v>1798</v>
      </c>
      <c r="D200" s="26">
        <v>1576</v>
      </c>
      <c r="E200" s="26">
        <v>3374</v>
      </c>
    </row>
    <row r="201" spans="2:5" x14ac:dyDescent="0.7">
      <c r="B201" s="25">
        <v>45856</v>
      </c>
      <c r="C201" s="26">
        <v>2124</v>
      </c>
      <c r="D201" s="26">
        <v>1744</v>
      </c>
      <c r="E201" s="26">
        <v>3248</v>
      </c>
    </row>
    <row r="202" spans="2:5" x14ac:dyDescent="0.7">
      <c r="B202" s="25">
        <v>45857</v>
      </c>
      <c r="C202" s="26">
        <v>2250</v>
      </c>
      <c r="D202" s="26">
        <v>1597</v>
      </c>
      <c r="E202" s="26">
        <v>3192</v>
      </c>
    </row>
    <row r="203" spans="2:5" x14ac:dyDescent="0.7">
      <c r="B203" s="25">
        <v>45858</v>
      </c>
      <c r="C203" s="26">
        <v>2167</v>
      </c>
      <c r="D203" s="26">
        <v>1468</v>
      </c>
      <c r="E203" s="26">
        <v>3217</v>
      </c>
    </row>
    <row r="204" spans="2:5" x14ac:dyDescent="0.7">
      <c r="B204" s="25">
        <v>45859</v>
      </c>
      <c r="C204" s="26">
        <v>2025</v>
      </c>
      <c r="D204" s="26">
        <v>1359</v>
      </c>
      <c r="E204" s="26">
        <v>3108</v>
      </c>
    </row>
    <row r="205" spans="2:5" x14ac:dyDescent="0.7">
      <c r="B205" s="25">
        <v>45860</v>
      </c>
      <c r="C205" s="26">
        <v>1890</v>
      </c>
      <c r="D205" s="26">
        <v>1269</v>
      </c>
      <c r="E205" s="26">
        <v>3045</v>
      </c>
    </row>
    <row r="206" spans="2:5" x14ac:dyDescent="0.7">
      <c r="B206" s="25">
        <v>45861</v>
      </c>
      <c r="C206" s="26">
        <v>1757</v>
      </c>
      <c r="D206" s="26">
        <v>1206</v>
      </c>
      <c r="E206" s="26">
        <v>3247</v>
      </c>
    </row>
    <row r="207" spans="2:5" x14ac:dyDescent="0.7">
      <c r="B207" s="25">
        <v>45862</v>
      </c>
      <c r="C207" s="26">
        <v>1768</v>
      </c>
      <c r="D207" s="26">
        <v>1326</v>
      </c>
      <c r="E207" s="26">
        <v>3402</v>
      </c>
    </row>
    <row r="208" spans="2:5" x14ac:dyDescent="0.7">
      <c r="B208" s="25">
        <v>45863</v>
      </c>
      <c r="C208" s="26">
        <v>2047</v>
      </c>
      <c r="D208" s="26">
        <v>1381</v>
      </c>
      <c r="E208" s="26">
        <v>3261</v>
      </c>
    </row>
    <row r="209" spans="2:5" x14ac:dyDescent="0.7">
      <c r="B209" s="25">
        <v>45864</v>
      </c>
      <c r="C209" s="26">
        <v>2132</v>
      </c>
      <c r="D209" s="26">
        <v>1326</v>
      </c>
      <c r="E209" s="26">
        <v>3199</v>
      </c>
    </row>
    <row r="210" spans="2:5" x14ac:dyDescent="0.7">
      <c r="B210" s="25">
        <v>45865</v>
      </c>
      <c r="C210" s="26">
        <v>2009</v>
      </c>
      <c r="D210" s="26">
        <v>1237</v>
      </c>
      <c r="E210" s="26">
        <v>3152</v>
      </c>
    </row>
    <row r="211" spans="2:5" x14ac:dyDescent="0.7">
      <c r="B211" s="25">
        <v>45866</v>
      </c>
      <c r="C211" s="26">
        <v>1909</v>
      </c>
      <c r="D211" s="26">
        <v>1195</v>
      </c>
      <c r="E211" s="26">
        <v>3069</v>
      </c>
    </row>
    <row r="212" spans="2:5" x14ac:dyDescent="0.7">
      <c r="B212" s="25">
        <v>45867</v>
      </c>
      <c r="C212" s="26">
        <v>1820</v>
      </c>
      <c r="D212" s="26">
        <v>1172</v>
      </c>
      <c r="E212" s="26">
        <v>3002</v>
      </c>
    </row>
    <row r="213" spans="2:5" x14ac:dyDescent="0.7">
      <c r="B213" s="25">
        <v>45868</v>
      </c>
      <c r="C213" s="26">
        <v>1754</v>
      </c>
      <c r="D213" s="26">
        <v>1216</v>
      </c>
      <c r="E213" s="26">
        <v>3114</v>
      </c>
    </row>
    <row r="214" spans="2:5" x14ac:dyDescent="0.7">
      <c r="B214" s="25">
        <v>45869</v>
      </c>
      <c r="C214" s="26">
        <v>1776</v>
      </c>
      <c r="D214" s="26">
        <v>1414</v>
      </c>
      <c r="E214" s="26">
        <v>3199</v>
      </c>
    </row>
    <row r="215" spans="2:5" x14ac:dyDescent="0.7">
      <c r="B215" s="25">
        <v>45870</v>
      </c>
      <c r="C215" s="26">
        <v>1997</v>
      </c>
      <c r="D215" s="26">
        <v>1594</v>
      </c>
      <c r="E215" s="26">
        <v>3062</v>
      </c>
    </row>
    <row r="216" spans="2:5" x14ac:dyDescent="0.7">
      <c r="B216" s="25">
        <v>45871</v>
      </c>
      <c r="C216" s="26">
        <v>2053</v>
      </c>
      <c r="D216" s="26">
        <v>1455</v>
      </c>
      <c r="E216" s="26">
        <v>2928</v>
      </c>
    </row>
    <row r="217" spans="2:5" x14ac:dyDescent="0.7">
      <c r="B217" s="25">
        <v>45872</v>
      </c>
      <c r="C217" s="26">
        <v>2080</v>
      </c>
      <c r="D217" s="26">
        <v>1397</v>
      </c>
      <c r="E217" s="26">
        <v>2791</v>
      </c>
    </row>
    <row r="218" spans="2:5" x14ac:dyDescent="0.7">
      <c r="B218" s="25">
        <v>45873</v>
      </c>
      <c r="C218" s="26">
        <v>2084</v>
      </c>
      <c r="D218" s="26">
        <v>1342</v>
      </c>
      <c r="E218" s="26">
        <v>2624</v>
      </c>
    </row>
    <row r="219" spans="2:5" x14ac:dyDescent="0.7">
      <c r="B219" s="25">
        <v>45874</v>
      </c>
      <c r="C219" s="26">
        <v>2029</v>
      </c>
      <c r="D219" s="26">
        <v>1272</v>
      </c>
      <c r="E219" s="26">
        <v>2546</v>
      </c>
    </row>
    <row r="220" spans="2:5" x14ac:dyDescent="0.7">
      <c r="B220" s="25">
        <v>45875</v>
      </c>
      <c r="C220" s="26">
        <v>2069</v>
      </c>
      <c r="D220" s="26">
        <v>1242</v>
      </c>
      <c r="E220" s="26">
        <v>2727</v>
      </c>
    </row>
    <row r="221" spans="2:5" x14ac:dyDescent="0.7">
      <c r="B221" s="25">
        <v>45876</v>
      </c>
      <c r="C221" s="26">
        <v>2303</v>
      </c>
      <c r="D221" s="26">
        <v>1415</v>
      </c>
      <c r="E221" s="26">
        <v>2871</v>
      </c>
    </row>
    <row r="222" spans="2:5" x14ac:dyDescent="0.7">
      <c r="B222" s="25">
        <v>45877</v>
      </c>
      <c r="C222" s="26">
        <v>2534</v>
      </c>
      <c r="D222" s="26">
        <v>1507</v>
      </c>
      <c r="E222" s="26">
        <v>2622</v>
      </c>
    </row>
    <row r="223" spans="2:5" x14ac:dyDescent="0.7">
      <c r="B223" s="25">
        <v>45878</v>
      </c>
      <c r="C223" s="26">
        <v>2550</v>
      </c>
      <c r="D223" s="26">
        <v>1382</v>
      </c>
      <c r="E223" s="26">
        <v>2449</v>
      </c>
    </row>
    <row r="224" spans="2:5" x14ac:dyDescent="0.7">
      <c r="B224" s="25">
        <v>45879</v>
      </c>
      <c r="C224" s="26">
        <v>2549</v>
      </c>
      <c r="D224" s="26">
        <v>1278</v>
      </c>
      <c r="E224" s="26">
        <v>2336</v>
      </c>
    </row>
    <row r="225" spans="2:5" x14ac:dyDescent="0.7">
      <c r="B225" s="25">
        <v>45880</v>
      </c>
      <c r="C225" s="26">
        <v>2516</v>
      </c>
      <c r="D225" s="26">
        <v>1232</v>
      </c>
      <c r="E225" s="26">
        <v>2186</v>
      </c>
    </row>
    <row r="226" spans="2:5" x14ac:dyDescent="0.7">
      <c r="B226" s="25">
        <v>45881</v>
      </c>
      <c r="C226" s="26">
        <v>2576</v>
      </c>
      <c r="D226" s="26">
        <v>1142</v>
      </c>
      <c r="E226" s="26">
        <v>2142</v>
      </c>
    </row>
    <row r="227" spans="2:5" x14ac:dyDescent="0.7">
      <c r="B227" s="25">
        <v>45882</v>
      </c>
      <c r="C227" s="26">
        <v>2625</v>
      </c>
      <c r="D227" s="26">
        <v>1155</v>
      </c>
      <c r="E227" s="26">
        <v>2363</v>
      </c>
    </row>
    <row r="228" spans="2:5" x14ac:dyDescent="0.7">
      <c r="B228" s="25">
        <v>45883</v>
      </c>
      <c r="C228" s="26">
        <v>2666</v>
      </c>
      <c r="D228" s="26">
        <v>1352</v>
      </c>
      <c r="E228" s="26">
        <v>2512</v>
      </c>
    </row>
    <row r="229" spans="2:5" x14ac:dyDescent="0.7">
      <c r="B229" s="25">
        <v>45884</v>
      </c>
      <c r="C229" s="26">
        <v>2926</v>
      </c>
      <c r="D229" s="26">
        <v>1435</v>
      </c>
      <c r="E229" s="26">
        <v>2530</v>
      </c>
    </row>
    <row r="230" spans="2:5" x14ac:dyDescent="0.7">
      <c r="B230" s="25">
        <v>45885</v>
      </c>
      <c r="C230" s="26">
        <v>3053</v>
      </c>
      <c r="D230" s="26">
        <v>1355</v>
      </c>
      <c r="E230" s="26">
        <v>2380</v>
      </c>
    </row>
    <row r="231" spans="2:5" x14ac:dyDescent="0.7">
      <c r="B231" s="25">
        <v>45886</v>
      </c>
      <c r="C231" s="26">
        <v>2794</v>
      </c>
      <c r="D231" s="26">
        <v>1281</v>
      </c>
      <c r="E231" s="26">
        <v>2205</v>
      </c>
    </row>
    <row r="232" spans="2:5" x14ac:dyDescent="0.7">
      <c r="B232" s="25">
        <v>45887</v>
      </c>
      <c r="C232" s="26">
        <v>2789</v>
      </c>
      <c r="D232" s="26">
        <v>1198</v>
      </c>
      <c r="E232" s="26">
        <v>2024</v>
      </c>
    </row>
    <row r="233" spans="2:5" x14ac:dyDescent="0.7">
      <c r="B233" s="25">
        <v>45888</v>
      </c>
      <c r="C233" s="26">
        <v>2671</v>
      </c>
      <c r="D233" s="26">
        <v>1216</v>
      </c>
      <c r="E233" s="26">
        <v>1899</v>
      </c>
    </row>
    <row r="234" spans="2:5" x14ac:dyDescent="0.7">
      <c r="B234" s="25">
        <v>45889</v>
      </c>
      <c r="C234" s="26">
        <v>2565</v>
      </c>
      <c r="D234" s="26">
        <v>1230</v>
      </c>
      <c r="E234" s="26">
        <v>1999</v>
      </c>
    </row>
    <row r="235" spans="2:5" x14ac:dyDescent="0.7">
      <c r="B235" s="25">
        <v>45890</v>
      </c>
      <c r="C235" s="26">
        <v>2434</v>
      </c>
      <c r="D235" s="26">
        <v>1369</v>
      </c>
      <c r="E235" s="26">
        <v>2086</v>
      </c>
    </row>
    <row r="236" spans="2:5" x14ac:dyDescent="0.7">
      <c r="B236" s="25">
        <v>45891</v>
      </c>
      <c r="C236" s="26">
        <v>2480</v>
      </c>
      <c r="D236" s="26">
        <v>1526</v>
      </c>
      <c r="E236" s="26">
        <v>1936</v>
      </c>
    </row>
    <row r="237" spans="2:5" x14ac:dyDescent="0.7">
      <c r="B237" s="25">
        <v>45892</v>
      </c>
      <c r="C237" s="26">
        <v>2517</v>
      </c>
      <c r="D237" s="26">
        <v>1418</v>
      </c>
      <c r="E237" s="26">
        <v>1838</v>
      </c>
    </row>
    <row r="238" spans="2:5" x14ac:dyDescent="0.7">
      <c r="B238" s="25">
        <v>45893</v>
      </c>
      <c r="C238" s="26">
        <v>2438</v>
      </c>
      <c r="D238" s="26">
        <v>1287</v>
      </c>
      <c r="E238" s="26">
        <v>1751</v>
      </c>
    </row>
    <row r="239" spans="2:5" x14ac:dyDescent="0.7">
      <c r="B239" s="25">
        <v>45894</v>
      </c>
      <c r="C239" s="26">
        <v>2374</v>
      </c>
      <c r="D239" s="26">
        <v>1195</v>
      </c>
      <c r="E239" s="26">
        <v>1646</v>
      </c>
    </row>
    <row r="240" spans="2:5" x14ac:dyDescent="0.7">
      <c r="B240" s="25">
        <v>45895</v>
      </c>
      <c r="C240" s="26">
        <v>2300</v>
      </c>
      <c r="D240" s="26">
        <v>1148</v>
      </c>
      <c r="E240" s="26">
        <v>1596</v>
      </c>
    </row>
    <row r="241" spans="2:5" x14ac:dyDescent="0.7">
      <c r="B241" s="25">
        <v>45896</v>
      </c>
      <c r="C241" s="26">
        <v>2213</v>
      </c>
      <c r="D241" s="26">
        <v>1160</v>
      </c>
      <c r="E241" s="26">
        <v>1916</v>
      </c>
    </row>
    <row r="242" spans="2:5" x14ac:dyDescent="0.7">
      <c r="B242" s="25">
        <v>45897</v>
      </c>
      <c r="C242" s="26">
        <v>2213</v>
      </c>
      <c r="D242" s="26">
        <v>1362</v>
      </c>
      <c r="E242" s="26">
        <v>2142</v>
      </c>
    </row>
    <row r="243" spans="2:5" x14ac:dyDescent="0.7">
      <c r="B243" s="25">
        <v>45898</v>
      </c>
      <c r="C243" s="26">
        <v>2461</v>
      </c>
      <c r="D243" s="26">
        <v>1531</v>
      </c>
      <c r="E243" s="26">
        <v>2119</v>
      </c>
    </row>
    <row r="244" spans="2:5" x14ac:dyDescent="0.7">
      <c r="B244" s="25">
        <v>45899</v>
      </c>
      <c r="C244" s="26">
        <v>2572</v>
      </c>
      <c r="D244" s="26">
        <v>1400</v>
      </c>
      <c r="E244" s="26">
        <v>2226</v>
      </c>
    </row>
    <row r="245" spans="2:5" x14ac:dyDescent="0.7">
      <c r="B245" s="25">
        <v>45900</v>
      </c>
      <c r="C245" s="26">
        <v>2522</v>
      </c>
      <c r="D245" s="26">
        <v>1265</v>
      </c>
      <c r="E245" s="26">
        <v>2333</v>
      </c>
    </row>
    <row r="246" spans="2:5" x14ac:dyDescent="0.7">
      <c r="B246" s="25">
        <v>45901</v>
      </c>
      <c r="C246" s="26">
        <v>2363</v>
      </c>
      <c r="D246" s="26">
        <v>1220</v>
      </c>
      <c r="E246" s="26">
        <v>2415</v>
      </c>
    </row>
    <row r="247" spans="2:5" x14ac:dyDescent="0.7">
      <c r="B247" s="25">
        <v>45902</v>
      </c>
      <c r="C247" s="26">
        <v>2211</v>
      </c>
      <c r="D247" s="26">
        <v>1160</v>
      </c>
      <c r="E247" s="26">
        <v>2508</v>
      </c>
    </row>
    <row r="248" spans="2:5" x14ac:dyDescent="0.7">
      <c r="B248" s="25">
        <v>45903</v>
      </c>
      <c r="C248" s="26">
        <v>2095</v>
      </c>
      <c r="D248" s="26">
        <v>1291</v>
      </c>
      <c r="E248" s="26">
        <v>2845</v>
      </c>
    </row>
    <row r="249" spans="2:5" x14ac:dyDescent="0.7">
      <c r="B249" s="25">
        <v>45904</v>
      </c>
      <c r="C249" s="26">
        <v>2029</v>
      </c>
      <c r="D249" s="26">
        <v>1569</v>
      </c>
      <c r="E249" s="26">
        <v>3019</v>
      </c>
    </row>
    <row r="250" spans="2:5" x14ac:dyDescent="0.7">
      <c r="B250" s="25">
        <v>45905</v>
      </c>
      <c r="C250" s="26">
        <v>2297</v>
      </c>
      <c r="D250" s="26">
        <v>1689</v>
      </c>
      <c r="E250" s="26">
        <v>2806</v>
      </c>
    </row>
    <row r="251" spans="2:5" x14ac:dyDescent="0.7">
      <c r="B251" s="25">
        <v>45906</v>
      </c>
      <c r="C251" s="26">
        <v>2349</v>
      </c>
      <c r="D251" s="26">
        <v>1603</v>
      </c>
      <c r="E251" s="26">
        <v>2739</v>
      </c>
    </row>
    <row r="252" spans="2:5" x14ac:dyDescent="0.7">
      <c r="B252" s="25">
        <v>45907</v>
      </c>
      <c r="C252" s="26">
        <v>2125</v>
      </c>
      <c r="D252" s="26">
        <v>1230</v>
      </c>
      <c r="E252" s="26">
        <v>2748</v>
      </c>
    </row>
    <row r="253" spans="2:5" x14ac:dyDescent="0.7">
      <c r="B253" s="25">
        <v>45908</v>
      </c>
      <c r="C253" s="26">
        <v>1940</v>
      </c>
      <c r="D253" s="26">
        <v>1214</v>
      </c>
      <c r="E253" s="26">
        <v>2848</v>
      </c>
    </row>
    <row r="254" spans="2:5" x14ac:dyDescent="0.7">
      <c r="B254" s="25">
        <v>45909</v>
      </c>
      <c r="C254" s="26">
        <v>1799</v>
      </c>
      <c r="D254" s="26">
        <v>1212</v>
      </c>
      <c r="E254" s="26">
        <v>2752</v>
      </c>
    </row>
    <row r="255" spans="2:5" x14ac:dyDescent="0.7">
      <c r="B255" s="25">
        <v>45910</v>
      </c>
      <c r="C255" s="26">
        <v>1645</v>
      </c>
      <c r="D255" s="26">
        <v>1203</v>
      </c>
      <c r="E255" s="26">
        <v>2637</v>
      </c>
    </row>
    <row r="256" spans="2:5" x14ac:dyDescent="0.7">
      <c r="B256" s="25">
        <v>45911</v>
      </c>
      <c r="C256" s="26">
        <v>1573</v>
      </c>
      <c r="D256" s="26">
        <v>1333</v>
      </c>
      <c r="E256" s="26">
        <v>2671</v>
      </c>
    </row>
    <row r="257" spans="2:5" x14ac:dyDescent="0.7">
      <c r="B257" s="25">
        <v>45912</v>
      </c>
      <c r="C257" s="26">
        <v>1787</v>
      </c>
      <c r="D257" s="26">
        <v>1407</v>
      </c>
      <c r="E257" s="26">
        <v>2850</v>
      </c>
    </row>
    <row r="258" spans="2:5" x14ac:dyDescent="0.7">
      <c r="B258" s="25">
        <v>45913</v>
      </c>
      <c r="C258" s="26">
        <v>1880</v>
      </c>
      <c r="D258" s="26">
        <v>1467</v>
      </c>
      <c r="E258" s="26">
        <v>2766</v>
      </c>
    </row>
    <row r="259" spans="2:5" x14ac:dyDescent="0.7">
      <c r="B259" s="25">
        <v>45914</v>
      </c>
      <c r="C259" s="26">
        <v>1689</v>
      </c>
      <c r="D259" s="26">
        <v>1388</v>
      </c>
      <c r="E259" s="26">
        <v>2692</v>
      </c>
    </row>
    <row r="260" spans="2:5" x14ac:dyDescent="0.7">
      <c r="B260" s="25">
        <v>45915</v>
      </c>
      <c r="C260" s="26">
        <v>1563</v>
      </c>
      <c r="D260" s="26">
        <v>1367</v>
      </c>
      <c r="E260" s="26">
        <v>2593</v>
      </c>
    </row>
    <row r="261" spans="2:5" x14ac:dyDescent="0.7">
      <c r="B261" s="25">
        <v>45916</v>
      </c>
      <c r="C261" s="26">
        <v>1446</v>
      </c>
      <c r="D261" s="26">
        <v>1341</v>
      </c>
      <c r="E261" s="26">
        <v>2563</v>
      </c>
    </row>
    <row r="262" spans="2:5" x14ac:dyDescent="0.7">
      <c r="B262" s="25">
        <v>45917</v>
      </c>
      <c r="C262" s="26">
        <v>1387</v>
      </c>
      <c r="D262" s="26">
        <v>1406</v>
      </c>
      <c r="E262" s="26">
        <v>2902</v>
      </c>
    </row>
    <row r="263" spans="2:5" x14ac:dyDescent="0.7">
      <c r="B263" s="25">
        <v>45918</v>
      </c>
      <c r="C263" s="26">
        <v>1404</v>
      </c>
      <c r="D263" s="26">
        <v>1590</v>
      </c>
      <c r="E263" s="26">
        <v>3041</v>
      </c>
    </row>
    <row r="264" spans="2:5" x14ac:dyDescent="0.7">
      <c r="B264" s="25">
        <v>45919</v>
      </c>
      <c r="C264" s="26">
        <v>1702</v>
      </c>
      <c r="D264" s="26">
        <v>1696</v>
      </c>
      <c r="E264" s="26">
        <v>2796</v>
      </c>
    </row>
    <row r="265" spans="2:5" x14ac:dyDescent="0.7">
      <c r="B265" s="25">
        <v>45920</v>
      </c>
      <c r="C265" s="26">
        <v>1780</v>
      </c>
      <c r="D265" s="26">
        <v>1529</v>
      </c>
      <c r="E265" s="26">
        <v>2727</v>
      </c>
    </row>
    <row r="266" spans="2:5" x14ac:dyDescent="0.7">
      <c r="B266" s="25">
        <v>45921</v>
      </c>
      <c r="C266" s="26">
        <v>1829</v>
      </c>
      <c r="D266" s="26">
        <v>1379</v>
      </c>
      <c r="E266" s="26">
        <v>2625</v>
      </c>
    </row>
    <row r="267" spans="2:5" x14ac:dyDescent="0.7">
      <c r="B267" s="25">
        <v>45922</v>
      </c>
      <c r="C267" s="26">
        <v>1781</v>
      </c>
      <c r="D267" s="26">
        <v>1321</v>
      </c>
      <c r="E267" s="26">
        <v>2523</v>
      </c>
    </row>
    <row r="268" spans="2:5" x14ac:dyDescent="0.7">
      <c r="B268" s="25">
        <v>45923</v>
      </c>
      <c r="C268" s="26">
        <v>1732</v>
      </c>
      <c r="D268" s="26">
        <v>1350</v>
      </c>
      <c r="E268" s="26">
        <v>2458</v>
      </c>
    </row>
    <row r="269" spans="2:5" x14ac:dyDescent="0.7">
      <c r="B269" s="25">
        <v>45924</v>
      </c>
      <c r="C269" s="26">
        <v>1734</v>
      </c>
      <c r="D269" s="26">
        <v>1521</v>
      </c>
      <c r="E269" s="26">
        <v>2700</v>
      </c>
    </row>
    <row r="270" spans="2:5" x14ac:dyDescent="0.7">
      <c r="B270" s="25">
        <v>45925</v>
      </c>
      <c r="C270" s="26">
        <v>1826</v>
      </c>
      <c r="D270" s="26">
        <v>1730</v>
      </c>
      <c r="E270" s="26">
        <v>2796</v>
      </c>
    </row>
    <row r="271" spans="2:5" x14ac:dyDescent="0.7">
      <c r="B271" s="25">
        <v>45926</v>
      </c>
      <c r="C271" s="26">
        <v>2218</v>
      </c>
      <c r="D271" s="26">
        <v>1885</v>
      </c>
      <c r="E271" s="26">
        <v>2597</v>
      </c>
    </row>
    <row r="272" spans="2:5" x14ac:dyDescent="0.7">
      <c r="B272" s="25">
        <v>45927</v>
      </c>
      <c r="C272" s="26">
        <v>2423</v>
      </c>
      <c r="D272" s="26">
        <v>1804</v>
      </c>
      <c r="E272" s="26">
        <v>2439</v>
      </c>
    </row>
    <row r="273" spans="2:5" x14ac:dyDescent="0.7">
      <c r="B273" s="25">
        <v>45928</v>
      </c>
      <c r="C273" s="26">
        <v>2354</v>
      </c>
      <c r="D273" s="26">
        <v>1664</v>
      </c>
      <c r="E273" s="26">
        <v>2332</v>
      </c>
    </row>
    <row r="274" spans="2:5" x14ac:dyDescent="0.7">
      <c r="B274" s="25">
        <v>45929</v>
      </c>
      <c r="C274" s="26">
        <v>2333</v>
      </c>
      <c r="D274" s="26">
        <v>1531</v>
      </c>
      <c r="E274" s="26">
        <v>2200</v>
      </c>
    </row>
    <row r="275" spans="2:5" x14ac:dyDescent="0.7">
      <c r="B275" s="25">
        <v>45930</v>
      </c>
      <c r="C275" s="26">
        <v>2229</v>
      </c>
      <c r="D275" s="26">
        <v>1451</v>
      </c>
      <c r="E275" s="26">
        <v>2146</v>
      </c>
    </row>
    <row r="276" spans="2:5" x14ac:dyDescent="0.7">
      <c r="B276" s="25">
        <v>45931</v>
      </c>
      <c r="C276" s="26">
        <v>2085</v>
      </c>
      <c r="D276" s="26">
        <v>1365</v>
      </c>
      <c r="E276" s="26">
        <v>2302</v>
      </c>
    </row>
    <row r="277" spans="2:5" x14ac:dyDescent="0.7">
      <c r="B277" s="25">
        <v>45932</v>
      </c>
      <c r="C277" s="26">
        <v>2053</v>
      </c>
      <c r="D277" s="26">
        <v>1469</v>
      </c>
      <c r="E277" s="26">
        <v>2392</v>
      </c>
    </row>
    <row r="278" spans="2:5" x14ac:dyDescent="0.7">
      <c r="B278" s="25">
        <v>45933</v>
      </c>
      <c r="C278" s="26">
        <v>2352</v>
      </c>
      <c r="D278" s="26">
        <v>1490</v>
      </c>
      <c r="E278" s="26">
        <v>2318</v>
      </c>
    </row>
    <row r="279" spans="2:5" x14ac:dyDescent="0.7">
      <c r="B279" s="25">
        <v>45934</v>
      </c>
      <c r="C279" s="26">
        <v>2530</v>
      </c>
      <c r="D279" s="26">
        <v>1363</v>
      </c>
      <c r="E279" s="26">
        <v>2211</v>
      </c>
    </row>
    <row r="280" spans="2:5" x14ac:dyDescent="0.7">
      <c r="B280" s="25">
        <v>45935</v>
      </c>
      <c r="C280" s="26">
        <v>2418</v>
      </c>
      <c r="D280" s="26">
        <v>1233</v>
      </c>
      <c r="E280" s="26">
        <v>2155</v>
      </c>
    </row>
    <row r="281" spans="2:5" x14ac:dyDescent="0.7">
      <c r="B281" s="25">
        <v>45936</v>
      </c>
      <c r="C281" s="26">
        <v>2280</v>
      </c>
      <c r="D281" s="26">
        <v>1173</v>
      </c>
      <c r="E281" s="26">
        <v>2042</v>
      </c>
    </row>
    <row r="282" spans="2:5" x14ac:dyDescent="0.7">
      <c r="B282" s="25">
        <v>45937</v>
      </c>
      <c r="C282" s="26">
        <v>2111</v>
      </c>
      <c r="D282" s="26">
        <v>1124</v>
      </c>
      <c r="E282" s="26">
        <v>2091</v>
      </c>
    </row>
    <row r="283" spans="2:5" x14ac:dyDescent="0.7">
      <c r="B283" s="25">
        <v>45938</v>
      </c>
      <c r="C283" s="26">
        <v>1937</v>
      </c>
      <c r="D283" s="26">
        <v>1187</v>
      </c>
      <c r="E283" s="26">
        <v>2366</v>
      </c>
    </row>
    <row r="284" spans="2:5" x14ac:dyDescent="0.7">
      <c r="B284" s="25">
        <v>45939</v>
      </c>
      <c r="C284" s="26">
        <v>1960</v>
      </c>
      <c r="D284" s="26">
        <v>1336</v>
      </c>
      <c r="E284" s="26">
        <v>2481</v>
      </c>
    </row>
    <row r="285" spans="2:5" x14ac:dyDescent="0.7">
      <c r="B285" s="25">
        <v>45940</v>
      </c>
      <c r="C285" s="26">
        <v>2032</v>
      </c>
      <c r="D285" s="26">
        <v>1377</v>
      </c>
      <c r="E285" s="26">
        <v>2457</v>
      </c>
    </row>
    <row r="286" spans="2:5" x14ac:dyDescent="0.7">
      <c r="B286" s="25">
        <v>45941</v>
      </c>
      <c r="C286" s="26">
        <v>2048</v>
      </c>
      <c r="D286" s="26">
        <v>1292</v>
      </c>
      <c r="E286" s="26">
        <v>2314</v>
      </c>
    </row>
    <row r="287" spans="2:5" x14ac:dyDescent="0.7">
      <c r="B287" s="25">
        <v>45942</v>
      </c>
      <c r="C287" s="26">
        <v>1760</v>
      </c>
      <c r="D287" s="26">
        <v>1307</v>
      </c>
      <c r="E287" s="26">
        <v>2184</v>
      </c>
    </row>
    <row r="288" spans="2:5" x14ac:dyDescent="0.7">
      <c r="B288" s="25">
        <v>45943</v>
      </c>
      <c r="C288" s="26">
        <v>1760</v>
      </c>
      <c r="D288" s="26">
        <v>1300</v>
      </c>
      <c r="E288" s="26">
        <v>2102</v>
      </c>
    </row>
    <row r="289" spans="2:5" x14ac:dyDescent="0.7">
      <c r="B289" s="25">
        <v>45944</v>
      </c>
      <c r="C289" s="26">
        <v>1706</v>
      </c>
      <c r="D289" s="26">
        <v>1323</v>
      </c>
      <c r="E289" s="26">
        <v>2005</v>
      </c>
    </row>
    <row r="290" spans="2:5" x14ac:dyDescent="0.7">
      <c r="B290" s="25">
        <v>45945</v>
      </c>
      <c r="C290" s="26">
        <v>1486</v>
      </c>
      <c r="D290" s="26">
        <v>1405</v>
      </c>
      <c r="E290" s="26">
        <v>2209</v>
      </c>
    </row>
    <row r="291" spans="2:5" x14ac:dyDescent="0.7">
      <c r="B291" s="25">
        <v>45946</v>
      </c>
      <c r="C291" s="26">
        <v>1458</v>
      </c>
      <c r="D291" s="26">
        <v>1597</v>
      </c>
      <c r="E291" s="26">
        <v>2295</v>
      </c>
    </row>
    <row r="292" spans="2:5" x14ac:dyDescent="0.7">
      <c r="B292" s="25">
        <v>45947</v>
      </c>
      <c r="C292" s="26">
        <v>1692</v>
      </c>
      <c r="D292" s="26">
        <v>1745</v>
      </c>
      <c r="E292" s="26">
        <v>2125</v>
      </c>
    </row>
    <row r="293" spans="2:5" x14ac:dyDescent="0.7">
      <c r="B293" s="25">
        <v>45948</v>
      </c>
      <c r="C293" s="26">
        <v>1719</v>
      </c>
      <c r="D293" s="26">
        <v>1638</v>
      </c>
      <c r="E293" s="26">
        <v>2015</v>
      </c>
    </row>
    <row r="294" spans="2:5" x14ac:dyDescent="0.7">
      <c r="B294" s="25">
        <v>45949</v>
      </c>
      <c r="C294" s="26">
        <v>1608</v>
      </c>
      <c r="D294" s="26">
        <v>1533</v>
      </c>
      <c r="E294" s="26">
        <v>1905</v>
      </c>
    </row>
    <row r="295" spans="2:5" x14ac:dyDescent="0.7">
      <c r="B295" s="25">
        <v>45950</v>
      </c>
      <c r="C295" s="26">
        <v>1367</v>
      </c>
      <c r="D295" s="26">
        <v>1448</v>
      </c>
      <c r="E295" s="26">
        <v>1790</v>
      </c>
    </row>
    <row r="296" spans="2:5" x14ac:dyDescent="0.7">
      <c r="B296" s="25">
        <v>45951</v>
      </c>
      <c r="C296" s="26">
        <v>1252</v>
      </c>
      <c r="D296" s="26">
        <v>1372</v>
      </c>
      <c r="E296" s="26">
        <v>1801</v>
      </c>
    </row>
    <row r="297" spans="2:5" x14ac:dyDescent="0.7">
      <c r="B297" s="25">
        <v>45952</v>
      </c>
      <c r="C297" s="26">
        <v>1155</v>
      </c>
      <c r="D297" s="26">
        <v>1424</v>
      </c>
      <c r="E297" s="26">
        <v>2031</v>
      </c>
    </row>
    <row r="298" spans="2:5" x14ac:dyDescent="0.7">
      <c r="B298" s="25">
        <v>45953</v>
      </c>
      <c r="C298" s="26">
        <v>1222</v>
      </c>
      <c r="D298" s="26">
        <v>1568</v>
      </c>
      <c r="E298" s="26">
        <v>2133</v>
      </c>
    </row>
    <row r="299" spans="2:5" x14ac:dyDescent="0.7">
      <c r="B299" s="25">
        <v>45954</v>
      </c>
      <c r="C299" s="26">
        <v>1484</v>
      </c>
      <c r="D299" s="26">
        <v>1691</v>
      </c>
      <c r="E299" s="26">
        <v>2085</v>
      </c>
    </row>
    <row r="300" spans="2:5" x14ac:dyDescent="0.7">
      <c r="B300" s="25">
        <v>45955</v>
      </c>
      <c r="C300" s="26">
        <v>1526</v>
      </c>
      <c r="D300" s="26">
        <v>1568</v>
      </c>
      <c r="E300" s="26">
        <v>2056</v>
      </c>
    </row>
    <row r="301" spans="2:5" x14ac:dyDescent="0.7">
      <c r="B301" s="25">
        <v>45956</v>
      </c>
      <c r="C301" s="26">
        <v>1422</v>
      </c>
      <c r="D301" s="26">
        <v>1521</v>
      </c>
      <c r="E301" s="26">
        <v>2069</v>
      </c>
    </row>
    <row r="302" spans="2:5" x14ac:dyDescent="0.7">
      <c r="B302" s="25">
        <v>45957</v>
      </c>
      <c r="C302" s="26">
        <v>1114</v>
      </c>
      <c r="D302" s="26">
        <v>1251</v>
      </c>
      <c r="E302" s="26">
        <v>1844</v>
      </c>
    </row>
    <row r="303" spans="2:5" x14ac:dyDescent="0.7">
      <c r="B303" s="25">
        <v>45958</v>
      </c>
      <c r="C303" s="26">
        <v>1178</v>
      </c>
      <c r="D303" s="26">
        <v>1299</v>
      </c>
      <c r="E303" s="26">
        <v>1995</v>
      </c>
    </row>
    <row r="304" spans="2:5" x14ac:dyDescent="0.7">
      <c r="B304" s="25">
        <v>45959</v>
      </c>
      <c r="C304" s="26">
        <v>1264</v>
      </c>
      <c r="D304" s="26">
        <v>1412</v>
      </c>
      <c r="E304" s="26">
        <v>2309</v>
      </c>
    </row>
    <row r="305" spans="2:5" x14ac:dyDescent="0.7">
      <c r="B305" s="25">
        <v>45960</v>
      </c>
      <c r="C305" s="26">
        <v>1308</v>
      </c>
      <c r="D305" s="26">
        <v>1552</v>
      </c>
      <c r="E305" s="26">
        <v>2522</v>
      </c>
    </row>
    <row r="306" spans="2:5" x14ac:dyDescent="0.7">
      <c r="B306" s="25">
        <v>45961</v>
      </c>
      <c r="C306" s="26">
        <v>1529</v>
      </c>
      <c r="D306" s="26">
        <v>1633</v>
      </c>
      <c r="E306" s="26">
        <v>2243</v>
      </c>
    </row>
    <row r="307" spans="2:5" x14ac:dyDescent="0.7">
      <c r="B307" s="25">
        <v>45962</v>
      </c>
      <c r="C307" s="26">
        <v>1650</v>
      </c>
      <c r="D307" s="26">
        <v>1520</v>
      </c>
      <c r="E307" s="26">
        <v>2167</v>
      </c>
    </row>
    <row r="308" spans="2:5" x14ac:dyDescent="0.7">
      <c r="B308" s="25">
        <v>45963</v>
      </c>
      <c r="C308" s="26">
        <v>1568</v>
      </c>
      <c r="D308" s="26">
        <v>1481</v>
      </c>
      <c r="E308" s="26">
        <v>2088</v>
      </c>
    </row>
    <row r="309" spans="2:5" x14ac:dyDescent="0.7">
      <c r="B309" s="25">
        <v>45964</v>
      </c>
      <c r="C309" s="26">
        <v>1469</v>
      </c>
      <c r="D309" s="26">
        <v>1435</v>
      </c>
      <c r="E309" s="26">
        <v>2095</v>
      </c>
    </row>
    <row r="310" spans="2:5" x14ac:dyDescent="0.7">
      <c r="B310" s="25">
        <v>45965</v>
      </c>
      <c r="C310" s="26">
        <v>1416</v>
      </c>
      <c r="D310" s="26">
        <v>1385</v>
      </c>
      <c r="E310" s="26">
        <v>2113</v>
      </c>
    </row>
    <row r="311" spans="2:5" x14ac:dyDescent="0.7">
      <c r="B311" s="25">
        <v>45966</v>
      </c>
      <c r="C311" s="26">
        <v>1382</v>
      </c>
      <c r="D311" s="26">
        <v>1439</v>
      </c>
      <c r="E311" s="26">
        <v>2313</v>
      </c>
    </row>
    <row r="312" spans="2:5" x14ac:dyDescent="0.7">
      <c r="B312" s="25">
        <v>45967</v>
      </c>
      <c r="C312" s="26">
        <v>1523</v>
      </c>
      <c r="D312" s="26">
        <v>1586</v>
      </c>
      <c r="E312" s="26">
        <v>2350</v>
      </c>
    </row>
    <row r="313" spans="2:5" x14ac:dyDescent="0.7">
      <c r="B313" s="25">
        <v>45968</v>
      </c>
      <c r="C313" s="26">
        <v>1820</v>
      </c>
      <c r="D313" s="26">
        <v>1708</v>
      </c>
      <c r="E313" s="26">
        <v>2297</v>
      </c>
    </row>
    <row r="314" spans="2:5" x14ac:dyDescent="0.7">
      <c r="B314" s="25">
        <v>45969</v>
      </c>
      <c r="C314" s="26">
        <v>1994</v>
      </c>
      <c r="D314" s="26">
        <v>1639</v>
      </c>
      <c r="E314" s="26">
        <v>2256</v>
      </c>
    </row>
    <row r="315" spans="2:5" x14ac:dyDescent="0.7">
      <c r="B315" s="25">
        <v>45970</v>
      </c>
      <c r="C315" s="26">
        <v>1932</v>
      </c>
      <c r="D315" s="26">
        <v>1568</v>
      </c>
      <c r="E315" s="26">
        <v>2184</v>
      </c>
    </row>
    <row r="316" spans="2:5" x14ac:dyDescent="0.7">
      <c r="B316" s="25">
        <v>45971</v>
      </c>
      <c r="C316" s="26">
        <v>1838</v>
      </c>
      <c r="D316" s="26">
        <v>1528</v>
      </c>
      <c r="E316" s="26">
        <v>2118</v>
      </c>
    </row>
    <row r="317" spans="2:5" x14ac:dyDescent="0.7">
      <c r="B317" s="25">
        <v>45972</v>
      </c>
      <c r="C317" s="26">
        <v>1738</v>
      </c>
      <c r="D317" s="26">
        <v>1488</v>
      </c>
      <c r="E317" s="26">
        <v>2116</v>
      </c>
    </row>
    <row r="318" spans="2:5" x14ac:dyDescent="0.7">
      <c r="B318" s="25">
        <v>45973</v>
      </c>
      <c r="C318" s="26">
        <v>1702</v>
      </c>
      <c r="D318" s="26">
        <v>1503</v>
      </c>
      <c r="E318" s="26">
        <v>2335</v>
      </c>
    </row>
    <row r="319" spans="2:5" x14ac:dyDescent="0.7">
      <c r="B319" s="25">
        <v>45974</v>
      </c>
      <c r="C319" s="26">
        <v>1699</v>
      </c>
      <c r="D319" s="26">
        <v>1676</v>
      </c>
      <c r="E319" s="26">
        <v>2428</v>
      </c>
    </row>
    <row r="320" spans="2:5" x14ac:dyDescent="0.7">
      <c r="B320" s="25">
        <v>45975</v>
      </c>
      <c r="C320" s="26">
        <v>1873</v>
      </c>
      <c r="D320" s="26">
        <v>1704</v>
      </c>
      <c r="E320" s="26">
        <v>2304</v>
      </c>
    </row>
    <row r="321" spans="2:5" x14ac:dyDescent="0.7">
      <c r="B321" s="25">
        <v>45976</v>
      </c>
      <c r="C321" s="26">
        <v>1933</v>
      </c>
      <c r="D321" s="26">
        <v>1589</v>
      </c>
      <c r="E321" s="26">
        <v>2201</v>
      </c>
    </row>
    <row r="322" spans="2:5" x14ac:dyDescent="0.7">
      <c r="B322" s="25">
        <v>45977</v>
      </c>
      <c r="C322" s="26">
        <v>1828</v>
      </c>
      <c r="D322" s="26">
        <v>1475</v>
      </c>
      <c r="E322" s="26">
        <v>2123</v>
      </c>
    </row>
    <row r="323" spans="2:5" x14ac:dyDescent="0.7">
      <c r="B323" s="25">
        <v>45978</v>
      </c>
      <c r="C323" s="26">
        <v>1664</v>
      </c>
      <c r="D323" s="26">
        <v>1410</v>
      </c>
      <c r="E323" s="26">
        <v>1970</v>
      </c>
    </row>
    <row r="324" spans="2:5" x14ac:dyDescent="0.7">
      <c r="B324" s="25">
        <v>45979</v>
      </c>
      <c r="C324" s="26">
        <v>1518</v>
      </c>
      <c r="D324" s="26">
        <v>1369</v>
      </c>
      <c r="E324" s="26">
        <v>1978</v>
      </c>
    </row>
    <row r="325" spans="2:5" x14ac:dyDescent="0.7">
      <c r="B325" s="25">
        <v>45980</v>
      </c>
      <c r="C325" s="26">
        <v>1344</v>
      </c>
      <c r="D325" s="26">
        <v>1499</v>
      </c>
      <c r="E325" s="26">
        <v>2196</v>
      </c>
    </row>
    <row r="326" spans="2:5" x14ac:dyDescent="0.7">
      <c r="B326" s="25">
        <v>45981</v>
      </c>
      <c r="C326" s="26">
        <v>1424</v>
      </c>
      <c r="D326" s="26">
        <v>1677</v>
      </c>
      <c r="E326" s="26">
        <v>2284</v>
      </c>
    </row>
    <row r="327" spans="2:5" x14ac:dyDescent="0.7">
      <c r="B327" s="25">
        <v>45982</v>
      </c>
      <c r="C327" s="26">
        <v>1640</v>
      </c>
      <c r="D327" s="26">
        <v>1799</v>
      </c>
      <c r="E327" s="26">
        <v>2246</v>
      </c>
    </row>
    <row r="328" spans="2:5" x14ac:dyDescent="0.7">
      <c r="B328" s="25">
        <v>45983</v>
      </c>
      <c r="C328" s="26">
        <v>1705</v>
      </c>
      <c r="D328" s="26">
        <v>1744</v>
      </c>
      <c r="E328" s="26">
        <v>2180</v>
      </c>
    </row>
    <row r="329" spans="2:5" x14ac:dyDescent="0.7">
      <c r="B329" s="25">
        <v>45984</v>
      </c>
      <c r="C329" s="26">
        <v>1686</v>
      </c>
      <c r="D329" s="26">
        <v>1704</v>
      </c>
      <c r="E329" s="26">
        <v>2121</v>
      </c>
    </row>
    <row r="330" spans="2:5" x14ac:dyDescent="0.7">
      <c r="B330" s="25">
        <v>45985</v>
      </c>
      <c r="C330" s="26">
        <v>1608</v>
      </c>
      <c r="D330" s="26">
        <v>1603</v>
      </c>
      <c r="E330" s="26">
        <v>2109</v>
      </c>
    </row>
    <row r="331" spans="2:5" x14ac:dyDescent="0.7">
      <c r="B331" s="25">
        <v>45986</v>
      </c>
      <c r="C331" s="26">
        <v>1506</v>
      </c>
      <c r="D331" s="26">
        <v>1609</v>
      </c>
      <c r="E331" s="26">
        <v>2244</v>
      </c>
    </row>
    <row r="332" spans="2:5" x14ac:dyDescent="0.7">
      <c r="B332" s="25">
        <v>45987</v>
      </c>
      <c r="C332" s="26">
        <v>1406</v>
      </c>
      <c r="D332" s="26">
        <v>1759</v>
      </c>
      <c r="E332" s="26">
        <v>2505</v>
      </c>
    </row>
    <row r="333" spans="2:5" x14ac:dyDescent="0.7">
      <c r="B333" s="25">
        <v>45988</v>
      </c>
      <c r="C333" s="26">
        <v>1338</v>
      </c>
      <c r="D333" s="26">
        <v>2053</v>
      </c>
      <c r="E333" s="26">
        <v>2664</v>
      </c>
    </row>
    <row r="334" spans="2:5" x14ac:dyDescent="0.7">
      <c r="B334" s="25">
        <v>45989</v>
      </c>
      <c r="C334" s="26">
        <v>1484</v>
      </c>
      <c r="D334" s="26">
        <v>2167</v>
      </c>
      <c r="E334" s="26">
        <v>2609</v>
      </c>
    </row>
    <row r="335" spans="2:5" x14ac:dyDescent="0.7">
      <c r="B335" s="25">
        <v>45990</v>
      </c>
      <c r="C335" s="26">
        <v>1523</v>
      </c>
      <c r="D335" s="26">
        <v>2152</v>
      </c>
      <c r="E335" s="26">
        <v>2509</v>
      </c>
    </row>
    <row r="336" spans="2:5" x14ac:dyDescent="0.7">
      <c r="B336" s="25">
        <v>45991</v>
      </c>
      <c r="C336" s="26">
        <v>1443</v>
      </c>
      <c r="D336" s="26">
        <v>2017</v>
      </c>
      <c r="E336" s="26">
        <v>2534</v>
      </c>
    </row>
    <row r="337" spans="2:5" x14ac:dyDescent="0.7">
      <c r="B337" s="25">
        <v>45992</v>
      </c>
      <c r="C337" s="26">
        <v>1396</v>
      </c>
      <c r="D337" s="26">
        <v>1975</v>
      </c>
      <c r="E337" s="26">
        <v>2491</v>
      </c>
    </row>
    <row r="338" spans="2:5" x14ac:dyDescent="0.7">
      <c r="B338" s="25">
        <v>45993</v>
      </c>
      <c r="C338" s="26">
        <v>1330</v>
      </c>
      <c r="D338" s="26">
        <v>1959</v>
      </c>
      <c r="E338" s="26">
        <v>2464</v>
      </c>
    </row>
    <row r="339" spans="2:5" x14ac:dyDescent="0.7">
      <c r="B339" s="25">
        <v>45994</v>
      </c>
      <c r="C339" s="26">
        <v>1313</v>
      </c>
      <c r="D339" s="26">
        <v>1949</v>
      </c>
      <c r="E339" s="26">
        <v>2642</v>
      </c>
    </row>
    <row r="340" spans="2:5" x14ac:dyDescent="0.7">
      <c r="B340" s="25">
        <v>45995</v>
      </c>
      <c r="C340" s="26">
        <v>1326</v>
      </c>
      <c r="D340" s="26">
        <v>2083</v>
      </c>
      <c r="E340" s="26">
        <v>2748</v>
      </c>
    </row>
    <row r="341" spans="2:5" x14ac:dyDescent="0.7">
      <c r="B341" s="25">
        <v>45996</v>
      </c>
      <c r="C341" s="26">
        <v>1508</v>
      </c>
      <c r="D341" s="26">
        <v>2185</v>
      </c>
      <c r="E341" s="26">
        <v>2583</v>
      </c>
    </row>
    <row r="342" spans="2:5" x14ac:dyDescent="0.7">
      <c r="B342" s="25">
        <v>45997</v>
      </c>
      <c r="C342" s="26">
        <v>1567</v>
      </c>
      <c r="D342" s="26">
        <v>2106</v>
      </c>
      <c r="E342" s="26">
        <v>2383</v>
      </c>
    </row>
    <row r="343" spans="2:5" x14ac:dyDescent="0.7">
      <c r="B343" s="25">
        <v>45998</v>
      </c>
      <c r="C343" s="26">
        <v>1394</v>
      </c>
      <c r="D343" s="26">
        <v>2017</v>
      </c>
      <c r="E343" s="26">
        <v>2240</v>
      </c>
    </row>
    <row r="344" spans="2:5" x14ac:dyDescent="0.7">
      <c r="B344" s="25">
        <v>45999</v>
      </c>
      <c r="C344" s="26">
        <v>1231</v>
      </c>
      <c r="D344" s="26">
        <v>1939</v>
      </c>
      <c r="E344" s="26">
        <v>2143</v>
      </c>
    </row>
    <row r="345" spans="2:5" x14ac:dyDescent="0.7">
      <c r="B345" s="25">
        <v>46000</v>
      </c>
      <c r="C345" s="26">
        <v>1133</v>
      </c>
      <c r="D345" s="26">
        <v>1883</v>
      </c>
      <c r="E345" s="26">
        <v>2156</v>
      </c>
    </row>
    <row r="346" spans="2:5" x14ac:dyDescent="0.7">
      <c r="B346" s="25">
        <v>46001</v>
      </c>
      <c r="C346" s="26">
        <v>1027</v>
      </c>
      <c r="D346" s="26">
        <v>1938</v>
      </c>
      <c r="E346" s="26">
        <v>2334</v>
      </c>
    </row>
    <row r="347" spans="2:5" x14ac:dyDescent="0.7">
      <c r="B347" s="25">
        <v>46002</v>
      </c>
      <c r="C347" s="26">
        <v>1106</v>
      </c>
      <c r="D347" s="26">
        <v>2199</v>
      </c>
      <c r="E347" s="26">
        <v>2444</v>
      </c>
    </row>
    <row r="348" spans="2:5" x14ac:dyDescent="0.7">
      <c r="B348" s="25">
        <v>46003</v>
      </c>
      <c r="C348" s="26">
        <v>1270</v>
      </c>
      <c r="D348" s="26">
        <v>2317</v>
      </c>
      <c r="E348" s="26">
        <v>2344</v>
      </c>
    </row>
    <row r="349" spans="2:5" x14ac:dyDescent="0.7">
      <c r="B349" s="25">
        <v>46004</v>
      </c>
      <c r="C349" s="26">
        <v>1345</v>
      </c>
      <c r="D349" s="26">
        <v>2325</v>
      </c>
      <c r="E349" s="26">
        <v>2221</v>
      </c>
    </row>
    <row r="350" spans="2:5" x14ac:dyDescent="0.7">
      <c r="B350" s="25">
        <v>46005</v>
      </c>
      <c r="C350" s="26">
        <v>1196</v>
      </c>
      <c r="D350" s="26">
        <v>2255</v>
      </c>
      <c r="E350" s="26">
        <v>2089</v>
      </c>
    </row>
    <row r="351" spans="2:5" x14ac:dyDescent="0.7">
      <c r="B351" s="25">
        <v>46006</v>
      </c>
      <c r="C351" s="26">
        <v>1047</v>
      </c>
      <c r="D351" s="26">
        <v>2279</v>
      </c>
      <c r="E351" s="26">
        <v>2010</v>
      </c>
    </row>
    <row r="352" spans="2:5" x14ac:dyDescent="0.7">
      <c r="B352" s="25">
        <v>46007</v>
      </c>
      <c r="C352" s="26">
        <v>1029</v>
      </c>
      <c r="D352" s="26">
        <v>2238</v>
      </c>
      <c r="E352" s="26">
        <v>2039</v>
      </c>
    </row>
    <row r="353" spans="2:5" x14ac:dyDescent="0.7">
      <c r="B353" s="25">
        <v>46008</v>
      </c>
      <c r="C353" s="26">
        <v>1011</v>
      </c>
      <c r="D353" s="26">
        <v>2324</v>
      </c>
      <c r="E353" s="26">
        <v>2267</v>
      </c>
    </row>
    <row r="354" spans="2:5" x14ac:dyDescent="0.7">
      <c r="B354" s="25">
        <v>46009</v>
      </c>
      <c r="C354" s="26">
        <v>1121</v>
      </c>
      <c r="D354" s="26">
        <v>2570</v>
      </c>
      <c r="E354" s="26">
        <v>2367</v>
      </c>
    </row>
    <row r="355" spans="2:5" x14ac:dyDescent="0.7">
      <c r="B355" s="25">
        <v>46010</v>
      </c>
      <c r="C355" s="26">
        <v>1430</v>
      </c>
      <c r="D355" s="26">
        <v>2778</v>
      </c>
      <c r="E355" s="26">
        <v>2268</v>
      </c>
    </row>
    <row r="356" spans="2:5" x14ac:dyDescent="0.7">
      <c r="B356" s="25">
        <v>46011</v>
      </c>
      <c r="C356" s="26">
        <v>1478</v>
      </c>
      <c r="D356" s="26">
        <v>2703</v>
      </c>
      <c r="E356" s="26">
        <v>2220</v>
      </c>
    </row>
    <row r="357" spans="2:5" x14ac:dyDescent="0.7">
      <c r="B357" s="25">
        <v>46012</v>
      </c>
      <c r="C357" s="26">
        <v>1511</v>
      </c>
      <c r="D357" s="26">
        <v>2663</v>
      </c>
      <c r="E357" s="26">
        <v>2139</v>
      </c>
    </row>
    <row r="358" spans="2:5" x14ac:dyDescent="0.7">
      <c r="B358" s="25">
        <v>46013</v>
      </c>
      <c r="C358" s="26">
        <v>1556</v>
      </c>
      <c r="D358" s="26">
        <v>2671</v>
      </c>
      <c r="E358" s="26">
        <v>2142</v>
      </c>
    </row>
    <row r="359" spans="2:5" x14ac:dyDescent="0.7">
      <c r="B359" s="25">
        <v>46014</v>
      </c>
      <c r="C359" s="26">
        <v>1587</v>
      </c>
      <c r="D359" s="26">
        <v>2642</v>
      </c>
      <c r="E359" s="26">
        <v>2176</v>
      </c>
    </row>
    <row r="360" spans="2:5" x14ac:dyDescent="0.7">
      <c r="B360" s="25">
        <v>46015</v>
      </c>
      <c r="C360" s="26">
        <v>1735</v>
      </c>
      <c r="D360" s="26">
        <v>2732</v>
      </c>
      <c r="E360" s="26">
        <v>2485</v>
      </c>
    </row>
    <row r="361" spans="2:5" x14ac:dyDescent="0.7">
      <c r="B361" s="25">
        <v>46016</v>
      </c>
      <c r="C361" s="26">
        <v>1660</v>
      </c>
      <c r="D361" s="26">
        <v>2737</v>
      </c>
      <c r="E361" s="26">
        <v>2506</v>
      </c>
    </row>
    <row r="362" spans="2:5" x14ac:dyDescent="0.7">
      <c r="B362" s="25">
        <v>46017</v>
      </c>
      <c r="C362" s="26">
        <v>1969</v>
      </c>
      <c r="D362" s="26">
        <v>2931</v>
      </c>
      <c r="E362" s="26">
        <v>2492</v>
      </c>
    </row>
    <row r="363" spans="2:5" x14ac:dyDescent="0.7">
      <c r="B363" s="25">
        <v>46018</v>
      </c>
      <c r="C363" s="26">
        <v>2128</v>
      </c>
      <c r="D363" s="26">
        <v>2977</v>
      </c>
      <c r="E363" s="26">
        <v>2520</v>
      </c>
    </row>
    <row r="364" spans="2:5" x14ac:dyDescent="0.7">
      <c r="B364" s="25">
        <v>46019</v>
      </c>
      <c r="C364" s="26">
        <v>2150</v>
      </c>
      <c r="D364" s="26">
        <v>3020</v>
      </c>
      <c r="E364" s="26">
        <v>2588</v>
      </c>
    </row>
    <row r="365" spans="2:5" x14ac:dyDescent="0.7">
      <c r="B365" s="25">
        <v>46020</v>
      </c>
      <c r="C365" s="26">
        <v>2093</v>
      </c>
      <c r="D365" s="26">
        <v>3075</v>
      </c>
      <c r="E365" s="26">
        <v>2641</v>
      </c>
    </row>
    <row r="366" spans="2:5" x14ac:dyDescent="0.7">
      <c r="B366" s="25">
        <v>46021</v>
      </c>
      <c r="C366" s="26">
        <v>2123</v>
      </c>
      <c r="D366" s="26">
        <v>3198</v>
      </c>
      <c r="E366" s="26">
        <v>2700</v>
      </c>
    </row>
    <row r="367" spans="2:5" x14ac:dyDescent="0.7">
      <c r="B367" s="25">
        <v>46022</v>
      </c>
      <c r="C367" s="26">
        <v>2109</v>
      </c>
      <c r="D367" s="26">
        <v>3189</v>
      </c>
      <c r="E367" s="26">
        <v>3106</v>
      </c>
    </row>
    <row r="368" spans="2:5" x14ac:dyDescent="0.7">
      <c r="B368" t="s">
        <v>188</v>
      </c>
      <c r="C368" s="26">
        <v>1816.6857923497269</v>
      </c>
      <c r="D368" s="26">
        <v>1579.1174863387978</v>
      </c>
      <c r="E368" s="26">
        <v>2407.8142076502731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E36"/>
  <sheetViews>
    <sheetView topLeftCell="A22" workbookViewId="0">
      <selection activeCell="A5" sqref="A5"/>
    </sheetView>
  </sheetViews>
  <sheetFormatPr defaultRowHeight="16.5" outlineLevelRow="3" x14ac:dyDescent="0.7"/>
  <cols>
    <col min="1" max="1" width="16.09765625" bestFit="1" customWidth="1"/>
    <col min="2" max="2" width="14" bestFit="1" customWidth="1"/>
    <col min="3" max="5" width="11.09765625" customWidth="1"/>
  </cols>
  <sheetData>
    <row r="2" spans="1:5" x14ac:dyDescent="0.7">
      <c r="A2" t="s">
        <v>186</v>
      </c>
    </row>
    <row r="3" spans="1:5" x14ac:dyDescent="0.7">
      <c r="A3" s="2" t="s">
        <v>175</v>
      </c>
      <c r="B3" s="2" t="s">
        <v>176</v>
      </c>
      <c r="C3" s="2">
        <v>2015</v>
      </c>
      <c r="D3" s="2">
        <v>2020</v>
      </c>
      <c r="E3" s="2">
        <v>2025</v>
      </c>
    </row>
    <row r="4" spans="1:5" outlineLevel="3" x14ac:dyDescent="0.7">
      <c r="A4" s="1" t="s">
        <v>172</v>
      </c>
      <c r="B4" s="1" t="s">
        <v>167</v>
      </c>
      <c r="C4" s="1">
        <v>17</v>
      </c>
      <c r="D4" s="1">
        <v>28.2</v>
      </c>
      <c r="E4" s="1">
        <v>15.6</v>
      </c>
    </row>
    <row r="5" spans="1:5" outlineLevel="3" x14ac:dyDescent="0.7">
      <c r="A5" s="1" t="s">
        <v>169</v>
      </c>
      <c r="B5" s="1" t="s">
        <v>167</v>
      </c>
      <c r="C5" s="1">
        <v>899.4</v>
      </c>
      <c r="D5" s="1">
        <v>980.5</v>
      </c>
      <c r="E5" s="1">
        <v>911.1</v>
      </c>
    </row>
    <row r="6" spans="1:5" outlineLevel="3" x14ac:dyDescent="0.7">
      <c r="A6" s="1" t="s">
        <v>171</v>
      </c>
      <c r="B6" s="1" t="s">
        <v>167</v>
      </c>
      <c r="C6" s="1">
        <v>603.70000000000005</v>
      </c>
      <c r="D6" s="1">
        <v>526.5</v>
      </c>
      <c r="E6" s="1">
        <v>590.70000000000005</v>
      </c>
    </row>
    <row r="7" spans="1:5" outlineLevel="3" x14ac:dyDescent="0.7">
      <c r="A7" s="1" t="s">
        <v>170</v>
      </c>
      <c r="B7" s="1" t="s">
        <v>167</v>
      </c>
      <c r="C7" s="1">
        <v>25</v>
      </c>
      <c r="D7" s="1">
        <v>32.5</v>
      </c>
      <c r="E7" s="1">
        <v>28.7</v>
      </c>
    </row>
    <row r="8" spans="1:5" outlineLevel="3" x14ac:dyDescent="0.7">
      <c r="A8" s="1" t="s">
        <v>174</v>
      </c>
      <c r="B8" s="1" t="s">
        <v>167</v>
      </c>
      <c r="C8" s="1">
        <v>59.4</v>
      </c>
      <c r="D8" s="1">
        <v>73.3</v>
      </c>
      <c r="E8" s="1">
        <v>77</v>
      </c>
    </row>
    <row r="9" spans="1:5" outlineLevel="3" x14ac:dyDescent="0.7">
      <c r="A9" s="1" t="s">
        <v>173</v>
      </c>
      <c r="B9" s="1" t="s">
        <v>167</v>
      </c>
      <c r="C9" s="1">
        <v>49.6</v>
      </c>
      <c r="D9" s="1">
        <v>37.799999999999997</v>
      </c>
      <c r="E9" s="1">
        <v>27.8</v>
      </c>
    </row>
    <row r="10" spans="1:5" outlineLevel="2" x14ac:dyDescent="0.7">
      <c r="A10" s="1"/>
      <c r="B10" s="27" t="s">
        <v>198</v>
      </c>
      <c r="C10" s="1"/>
      <c r="D10" s="1"/>
      <c r="E10" s="1">
        <f>SUBTOTAL(3,E4:E9)</f>
        <v>6</v>
      </c>
    </row>
    <row r="11" spans="1:5" outlineLevel="1" x14ac:dyDescent="0.7">
      <c r="A11" s="1"/>
      <c r="B11" s="27" t="s">
        <v>194</v>
      </c>
      <c r="C11" s="1"/>
      <c r="D11" s="1"/>
      <c r="E11" s="1">
        <f>SUBTOTAL(1,E4:E9)</f>
        <v>275.15000000000003</v>
      </c>
    </row>
    <row r="12" spans="1:5" outlineLevel="3" x14ac:dyDescent="0.7">
      <c r="A12" s="1" t="s">
        <v>172</v>
      </c>
      <c r="B12" s="1" t="s">
        <v>166</v>
      </c>
      <c r="C12" s="1">
        <v>60.9</v>
      </c>
      <c r="D12" s="1">
        <v>33</v>
      </c>
      <c r="E12" s="1">
        <v>31.6</v>
      </c>
    </row>
    <row r="13" spans="1:5" outlineLevel="3" x14ac:dyDescent="0.7">
      <c r="A13" s="1" t="s">
        <v>169</v>
      </c>
      <c r="B13" s="1" t="s">
        <v>166</v>
      </c>
      <c r="C13" s="1">
        <v>2254.8000000000002</v>
      </c>
      <c r="D13" s="1">
        <v>1766.9</v>
      </c>
      <c r="E13" s="1">
        <v>2443.3000000000002</v>
      </c>
    </row>
    <row r="14" spans="1:5" outlineLevel="3" x14ac:dyDescent="0.7">
      <c r="A14" s="1" t="s">
        <v>171</v>
      </c>
      <c r="B14" s="1" t="s">
        <v>166</v>
      </c>
      <c r="C14" s="1">
        <v>1296.2</v>
      </c>
      <c r="D14" s="1">
        <v>1113.0999999999999</v>
      </c>
      <c r="E14" s="1">
        <v>1261.8</v>
      </c>
    </row>
    <row r="15" spans="1:5" outlineLevel="3" x14ac:dyDescent="0.7">
      <c r="A15" s="1" t="s">
        <v>170</v>
      </c>
      <c r="B15" s="1" t="s">
        <v>166</v>
      </c>
      <c r="C15" s="1">
        <v>22.5</v>
      </c>
      <c r="D15" s="1">
        <v>12.9</v>
      </c>
      <c r="E15" s="1">
        <v>16.3</v>
      </c>
    </row>
    <row r="16" spans="1:5" outlineLevel="3" x14ac:dyDescent="0.7">
      <c r="A16" s="1" t="s">
        <v>174</v>
      </c>
      <c r="B16" s="1" t="s">
        <v>166</v>
      </c>
      <c r="C16" s="1">
        <v>282.60000000000002</v>
      </c>
      <c r="D16" s="1">
        <v>171.5</v>
      </c>
      <c r="E16" s="1">
        <v>156.19999999999999</v>
      </c>
    </row>
    <row r="17" spans="1:5" outlineLevel="3" x14ac:dyDescent="0.7">
      <c r="A17" s="1" t="s">
        <v>173</v>
      </c>
      <c r="B17" s="1" t="s">
        <v>166</v>
      </c>
      <c r="C17" s="1">
        <v>51.1</v>
      </c>
      <c r="D17" s="1">
        <v>62.4</v>
      </c>
      <c r="E17" s="1">
        <v>53.9</v>
      </c>
    </row>
    <row r="18" spans="1:5" outlineLevel="2" x14ac:dyDescent="0.7">
      <c r="A18" s="1"/>
      <c r="B18" s="27" t="s">
        <v>199</v>
      </c>
      <c r="C18" s="1"/>
      <c r="D18" s="1"/>
      <c r="E18" s="1">
        <f>SUBTOTAL(3,E12:E17)</f>
        <v>6</v>
      </c>
    </row>
    <row r="19" spans="1:5" outlineLevel="1" x14ac:dyDescent="0.7">
      <c r="A19" s="1"/>
      <c r="B19" s="27" t="s">
        <v>195</v>
      </c>
      <c r="C19" s="1"/>
      <c r="D19" s="1"/>
      <c r="E19" s="1">
        <f>SUBTOTAL(1,E12:E17)</f>
        <v>660.51666666666665</v>
      </c>
    </row>
    <row r="20" spans="1:5" outlineLevel="3" x14ac:dyDescent="0.7">
      <c r="A20" s="1" t="s">
        <v>172</v>
      </c>
      <c r="B20" s="1" t="s">
        <v>165</v>
      </c>
      <c r="C20" s="1">
        <v>1.3</v>
      </c>
      <c r="D20" s="1">
        <v>1</v>
      </c>
      <c r="E20" s="1">
        <v>1.1000000000000001</v>
      </c>
    </row>
    <row r="21" spans="1:5" outlineLevel="3" x14ac:dyDescent="0.7">
      <c r="A21" s="1" t="s">
        <v>169</v>
      </c>
      <c r="B21" s="1" t="s">
        <v>165</v>
      </c>
      <c r="C21" s="1">
        <v>129.30000000000001</v>
      </c>
      <c r="D21" s="1">
        <v>144.80000000000001</v>
      </c>
      <c r="E21" s="1">
        <v>189.4</v>
      </c>
    </row>
    <row r="22" spans="1:5" outlineLevel="3" x14ac:dyDescent="0.7">
      <c r="A22" s="1" t="s">
        <v>171</v>
      </c>
      <c r="B22" s="1" t="s">
        <v>165</v>
      </c>
      <c r="C22" s="1">
        <v>18.5</v>
      </c>
      <c r="D22" s="1">
        <v>17.899999999999999</v>
      </c>
      <c r="E22" s="1">
        <v>304.10000000000002</v>
      </c>
    </row>
    <row r="23" spans="1:5" outlineLevel="3" x14ac:dyDescent="0.7">
      <c r="A23" s="1" t="s">
        <v>174</v>
      </c>
      <c r="B23" s="1" t="s">
        <v>165</v>
      </c>
      <c r="C23" s="1">
        <v>0.6</v>
      </c>
      <c r="D23" s="1" t="s">
        <v>91</v>
      </c>
      <c r="E23" s="1">
        <v>195.6</v>
      </c>
    </row>
    <row r="24" spans="1:5" outlineLevel="3" x14ac:dyDescent="0.7">
      <c r="A24" s="1" t="s">
        <v>173</v>
      </c>
      <c r="B24" s="1" t="s">
        <v>165</v>
      </c>
      <c r="C24" s="1">
        <v>0.7</v>
      </c>
      <c r="D24" s="1">
        <v>0.9</v>
      </c>
      <c r="E24" s="1">
        <v>0.2</v>
      </c>
    </row>
    <row r="25" spans="1:5" outlineLevel="2" x14ac:dyDescent="0.7">
      <c r="A25" s="1"/>
      <c r="B25" s="27" t="s">
        <v>200</v>
      </c>
      <c r="C25" s="1"/>
      <c r="D25" s="1"/>
      <c r="E25" s="1">
        <f>SUBTOTAL(3,E20:E24)</f>
        <v>5</v>
      </c>
    </row>
    <row r="26" spans="1:5" outlineLevel="1" x14ac:dyDescent="0.7">
      <c r="A26" s="1"/>
      <c r="B26" s="27" t="s">
        <v>193</v>
      </c>
      <c r="C26" s="1"/>
      <c r="D26" s="1"/>
      <c r="E26" s="1">
        <f>SUBTOTAL(1,E20:E24)</f>
        <v>138.08000000000001</v>
      </c>
    </row>
    <row r="27" spans="1:5" outlineLevel="3" x14ac:dyDescent="0.7">
      <c r="A27" s="1" t="s">
        <v>172</v>
      </c>
      <c r="B27" s="1" t="s">
        <v>168</v>
      </c>
      <c r="C27" s="1">
        <v>296.39999999999998</v>
      </c>
      <c r="D27" s="1">
        <v>390.4</v>
      </c>
      <c r="E27" s="1">
        <v>420.6</v>
      </c>
    </row>
    <row r="28" spans="1:5" outlineLevel="3" x14ac:dyDescent="0.7">
      <c r="A28" s="1" t="s">
        <v>169</v>
      </c>
      <c r="B28" s="1" t="s">
        <v>168</v>
      </c>
      <c r="C28" s="1">
        <v>2527.9</v>
      </c>
      <c r="D28" s="1">
        <v>2701.9</v>
      </c>
      <c r="E28" s="1">
        <v>4033.7</v>
      </c>
    </row>
    <row r="29" spans="1:5" outlineLevel="3" x14ac:dyDescent="0.7">
      <c r="A29" s="1" t="s">
        <v>171</v>
      </c>
      <c r="B29" s="1" t="s">
        <v>168</v>
      </c>
      <c r="C29" s="1">
        <v>2679.2</v>
      </c>
      <c r="D29" s="1">
        <v>2816.9</v>
      </c>
      <c r="E29" s="1">
        <v>4045.4</v>
      </c>
    </row>
    <row r="30" spans="1:5" outlineLevel="3" x14ac:dyDescent="0.7">
      <c r="A30" s="1" t="s">
        <v>170</v>
      </c>
      <c r="B30" s="1" t="s">
        <v>168</v>
      </c>
      <c r="C30" s="1">
        <v>52</v>
      </c>
      <c r="D30" s="1">
        <v>54.5</v>
      </c>
      <c r="E30" s="1">
        <v>49.4</v>
      </c>
    </row>
    <row r="31" spans="1:5" outlineLevel="3" x14ac:dyDescent="0.7">
      <c r="A31" s="1" t="s">
        <v>174</v>
      </c>
      <c r="B31" s="1" t="s">
        <v>168</v>
      </c>
      <c r="C31" s="1">
        <v>447.7</v>
      </c>
      <c r="D31" s="1">
        <v>520.20000000000005</v>
      </c>
      <c r="E31" s="1">
        <v>601.70000000000005</v>
      </c>
    </row>
    <row r="32" spans="1:5" outlineLevel="3" x14ac:dyDescent="0.7">
      <c r="A32" s="1" t="s">
        <v>173</v>
      </c>
      <c r="B32" s="1" t="s">
        <v>168</v>
      </c>
      <c r="C32" s="1">
        <v>313.89999999999998</v>
      </c>
      <c r="D32" s="1">
        <v>329.4</v>
      </c>
      <c r="E32" s="1">
        <v>231.2</v>
      </c>
    </row>
    <row r="33" spans="1:5" outlineLevel="2" x14ac:dyDescent="0.7">
      <c r="A33" s="28"/>
      <c r="B33" s="29" t="s">
        <v>201</v>
      </c>
      <c r="C33" s="28"/>
      <c r="D33" s="28"/>
      <c r="E33" s="28">
        <f>SUBTOTAL(3,E27:E32)</f>
        <v>6</v>
      </c>
    </row>
    <row r="34" spans="1:5" outlineLevel="1" x14ac:dyDescent="0.7">
      <c r="A34" s="28"/>
      <c r="B34" s="29" t="s">
        <v>196</v>
      </c>
      <c r="C34" s="28"/>
      <c r="D34" s="28"/>
      <c r="E34" s="28">
        <f>SUBTOTAL(1,E27:E32)</f>
        <v>1563.666666666667</v>
      </c>
    </row>
    <row r="35" spans="1:5" x14ac:dyDescent="0.7">
      <c r="A35" s="28"/>
      <c r="B35" s="29" t="s">
        <v>202</v>
      </c>
      <c r="C35" s="28"/>
      <c r="D35" s="28"/>
      <c r="E35" s="28">
        <f>SUBTOTAL(3,E4:E32)</f>
        <v>23</v>
      </c>
    </row>
    <row r="36" spans="1:5" x14ac:dyDescent="0.7">
      <c r="A36" s="28"/>
      <c r="B36" s="29" t="s">
        <v>197</v>
      </c>
      <c r="C36" s="28"/>
      <c r="D36" s="28"/>
      <c r="E36" s="28">
        <f>SUBTOTAL(1,E4:E32)</f>
        <v>682.01739130434794</v>
      </c>
    </row>
  </sheetData>
  <sortState ref="A4:E44">
    <sortCondition ref="B4:B45"/>
    <sortCondition descending="1" ref="A4:A45"/>
  </sortState>
  <phoneticPr fontId="1" type="noConversion"/>
  <dataValidations count="1">
    <dataValidation type="textLength" errorStyle="information" allowBlank="1" showInputMessage="1" showErrorMessage="1" errorTitle="입력 오류" error="2~4 글자만 입력하십시오." promptTitle="입력 제한" prompt="2~4 글자만 입력 가능" sqref="A29:A30 A4:A5 A6 A7 A17 A12 A13 A14 A15 A16 A24 A21 A22 A23 A20 A27 A28 A8:A9 A31:A32">
      <formula1>2</formula1>
      <formula2>4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I13"/>
  <sheetViews>
    <sheetView workbookViewId="0">
      <selection activeCell="L15" sqref="L15"/>
    </sheetView>
  </sheetViews>
  <sheetFormatPr defaultRowHeight="16.5" x14ac:dyDescent="0.7"/>
  <cols>
    <col min="1" max="1" width="1.59765625" customWidth="1"/>
    <col min="2" max="2" width="14.5" bestFit="1" customWidth="1"/>
    <col min="3" max="3" width="8.09765625" customWidth="1"/>
    <col min="4" max="9" width="6.75" customWidth="1"/>
  </cols>
  <sheetData>
    <row r="2" spans="2:9" x14ac:dyDescent="0.7">
      <c r="B2" s="10" t="s">
        <v>142</v>
      </c>
    </row>
    <row r="3" spans="2:9" x14ac:dyDescent="0.7">
      <c r="B3" s="2" t="s">
        <v>143</v>
      </c>
      <c r="C3" s="2" t="s">
        <v>127</v>
      </c>
      <c r="D3" s="2" t="s">
        <v>136</v>
      </c>
      <c r="E3" s="2" t="s">
        <v>137</v>
      </c>
      <c r="F3" s="2" t="s">
        <v>138</v>
      </c>
      <c r="G3" s="2" t="s">
        <v>139</v>
      </c>
      <c r="H3" s="2" t="s">
        <v>140</v>
      </c>
      <c r="I3" s="2" t="s">
        <v>141</v>
      </c>
    </row>
    <row r="4" spans="2:9" x14ac:dyDescent="0.7">
      <c r="B4" s="1" t="s">
        <v>128</v>
      </c>
      <c r="C4" s="1" t="s">
        <v>129</v>
      </c>
      <c r="D4" s="19">
        <v>98</v>
      </c>
      <c r="E4" s="19">
        <v>98</v>
      </c>
      <c r="F4" s="19">
        <v>69</v>
      </c>
      <c r="G4" s="19">
        <v>102</v>
      </c>
      <c r="H4" s="19">
        <v>42</v>
      </c>
      <c r="I4" s="19">
        <v>98</v>
      </c>
    </row>
    <row r="5" spans="2:9" x14ac:dyDescent="0.7">
      <c r="B5" s="1" t="s">
        <v>130</v>
      </c>
      <c r="C5" s="1" t="s">
        <v>131</v>
      </c>
      <c r="D5" s="19">
        <v>35</v>
      </c>
      <c r="E5" s="19">
        <v>100</v>
      </c>
      <c r="F5" s="19">
        <v>50</v>
      </c>
      <c r="G5" s="19">
        <v>97</v>
      </c>
      <c r="H5" s="19">
        <v>110</v>
      </c>
      <c r="I5" s="19">
        <v>102</v>
      </c>
    </row>
    <row r="6" spans="2:9" x14ac:dyDescent="0.7">
      <c r="B6" s="1" t="s">
        <v>132</v>
      </c>
      <c r="C6" s="1" t="s">
        <v>129</v>
      </c>
      <c r="D6" s="19">
        <v>79</v>
      </c>
      <c r="E6" s="19">
        <v>89</v>
      </c>
      <c r="F6" s="19">
        <v>65</v>
      </c>
      <c r="G6" s="19">
        <v>89</v>
      </c>
      <c r="H6" s="19">
        <v>45</v>
      </c>
      <c r="I6" s="19">
        <v>91</v>
      </c>
    </row>
    <row r="7" spans="2:9" x14ac:dyDescent="0.7">
      <c r="B7" s="1" t="s">
        <v>130</v>
      </c>
      <c r="C7" s="1" t="s">
        <v>131</v>
      </c>
      <c r="D7" s="19">
        <v>96</v>
      </c>
      <c r="E7" s="19">
        <v>92</v>
      </c>
      <c r="F7" s="19">
        <v>95</v>
      </c>
      <c r="G7" s="19">
        <v>28</v>
      </c>
      <c r="H7" s="19">
        <v>93</v>
      </c>
      <c r="I7" s="19">
        <v>88</v>
      </c>
    </row>
    <row r="8" spans="2:9" x14ac:dyDescent="0.7">
      <c r="B8" s="1" t="s">
        <v>133</v>
      </c>
      <c r="C8" s="1" t="s">
        <v>129</v>
      </c>
      <c r="D8" s="19">
        <v>39</v>
      </c>
      <c r="E8" s="19">
        <v>77</v>
      </c>
      <c r="F8" s="19">
        <v>91</v>
      </c>
      <c r="G8" s="19">
        <v>91</v>
      </c>
      <c r="H8" s="19">
        <v>90</v>
      </c>
      <c r="I8" s="19">
        <v>77</v>
      </c>
    </row>
    <row r="9" spans="2:9" x14ac:dyDescent="0.7">
      <c r="B9" s="1" t="s">
        <v>130</v>
      </c>
      <c r="C9" s="1" t="s">
        <v>131</v>
      </c>
      <c r="D9" s="19">
        <v>93</v>
      </c>
      <c r="E9" s="19">
        <v>58</v>
      </c>
      <c r="F9" s="19">
        <v>96</v>
      </c>
      <c r="G9" s="19">
        <v>99</v>
      </c>
      <c r="H9" s="19">
        <v>65</v>
      </c>
      <c r="I9" s="19">
        <v>93</v>
      </c>
    </row>
    <row r="10" spans="2:9" x14ac:dyDescent="0.7">
      <c r="B10" s="1" t="s">
        <v>134</v>
      </c>
      <c r="C10" s="1" t="s">
        <v>129</v>
      </c>
      <c r="D10" s="19">
        <v>76</v>
      </c>
      <c r="E10" s="19">
        <v>74</v>
      </c>
      <c r="F10" s="19">
        <v>78</v>
      </c>
      <c r="G10" s="19">
        <v>83</v>
      </c>
      <c r="H10" s="19">
        <v>82</v>
      </c>
      <c r="I10" s="19">
        <v>79</v>
      </c>
    </row>
    <row r="11" spans="2:9" x14ac:dyDescent="0.7">
      <c r="B11" s="1" t="s">
        <v>130</v>
      </c>
      <c r="C11" s="1" t="s">
        <v>131</v>
      </c>
      <c r="D11" s="19">
        <v>88</v>
      </c>
      <c r="E11" s="19">
        <v>86</v>
      </c>
      <c r="F11" s="19">
        <v>88</v>
      </c>
      <c r="G11" s="19">
        <v>83</v>
      </c>
      <c r="H11" s="19">
        <v>83</v>
      </c>
      <c r="I11" s="19">
        <v>85</v>
      </c>
    </row>
    <row r="12" spans="2:9" x14ac:dyDescent="0.7">
      <c r="B12" s="1" t="s">
        <v>135</v>
      </c>
      <c r="C12" s="1" t="s">
        <v>129</v>
      </c>
      <c r="D12" s="19">
        <v>77</v>
      </c>
      <c r="E12" s="19">
        <v>78</v>
      </c>
      <c r="F12" s="19">
        <v>89</v>
      </c>
      <c r="G12" s="19">
        <v>77</v>
      </c>
      <c r="H12" s="19">
        <v>59</v>
      </c>
      <c r="I12" s="19">
        <v>69</v>
      </c>
    </row>
    <row r="13" spans="2:9" x14ac:dyDescent="0.7">
      <c r="B13" s="1" t="s">
        <v>130</v>
      </c>
      <c r="C13" s="1" t="s">
        <v>131</v>
      </c>
      <c r="D13" s="19">
        <v>84</v>
      </c>
      <c r="E13" s="19">
        <v>81</v>
      </c>
      <c r="F13" s="19">
        <v>79</v>
      </c>
      <c r="G13" s="19">
        <v>81</v>
      </c>
      <c r="H13" s="19">
        <v>78</v>
      </c>
      <c r="I13" s="19">
        <v>73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I8"/>
  <sheetViews>
    <sheetView topLeftCell="A10" workbookViewId="0">
      <selection activeCell="I17" sqref="I17"/>
    </sheetView>
  </sheetViews>
  <sheetFormatPr defaultRowHeight="16.5" x14ac:dyDescent="0.7"/>
  <cols>
    <col min="1" max="1" width="12.59765625" customWidth="1"/>
    <col min="2" max="2" width="11.09765625" customWidth="1"/>
    <col min="3" max="9" width="9.84765625" customWidth="1"/>
  </cols>
  <sheetData>
    <row r="2" spans="1:9" x14ac:dyDescent="0.7">
      <c r="A2" t="s">
        <v>185</v>
      </c>
    </row>
    <row r="3" spans="1:9" x14ac:dyDescent="0.7">
      <c r="A3" s="11" t="s">
        <v>2</v>
      </c>
      <c r="B3" s="15" t="s">
        <v>26</v>
      </c>
      <c r="C3" s="12" t="s">
        <v>183</v>
      </c>
      <c r="D3" s="12" t="s">
        <v>184</v>
      </c>
      <c r="E3" s="12" t="s">
        <v>19</v>
      </c>
      <c r="F3" s="12" t="s">
        <v>20</v>
      </c>
      <c r="G3" s="12" t="s">
        <v>181</v>
      </c>
      <c r="H3" s="12" t="s">
        <v>180</v>
      </c>
      <c r="I3" s="12" t="s">
        <v>179</v>
      </c>
    </row>
    <row r="4" spans="1:9" x14ac:dyDescent="0.7">
      <c r="A4" s="16" t="s">
        <v>21</v>
      </c>
      <c r="B4" s="15" t="s">
        <v>177</v>
      </c>
      <c r="C4" s="13">
        <v>1192</v>
      </c>
      <c r="D4" s="14">
        <v>925</v>
      </c>
      <c r="E4" s="13">
        <v>1265</v>
      </c>
      <c r="F4" s="14">
        <v>877</v>
      </c>
      <c r="G4" s="13">
        <v>1438</v>
      </c>
      <c r="H4" s="13">
        <v>1076</v>
      </c>
      <c r="I4" s="13">
        <v>1646</v>
      </c>
    </row>
    <row r="5" spans="1:9" x14ac:dyDescent="0.7">
      <c r="A5" s="16" t="s">
        <v>22</v>
      </c>
      <c r="B5" s="20" t="s">
        <v>28</v>
      </c>
      <c r="C5" s="13">
        <v>11379</v>
      </c>
      <c r="D5" s="13">
        <v>7831</v>
      </c>
      <c r="E5" s="13">
        <v>12580</v>
      </c>
      <c r="F5" s="13">
        <v>9768</v>
      </c>
      <c r="G5" s="13">
        <v>16925</v>
      </c>
      <c r="H5" s="13">
        <v>11263</v>
      </c>
      <c r="I5" s="13">
        <v>27148</v>
      </c>
    </row>
    <row r="6" spans="1:9" x14ac:dyDescent="0.7">
      <c r="A6" s="16" t="s">
        <v>23</v>
      </c>
      <c r="B6" s="21"/>
      <c r="C6" s="13">
        <v>11634</v>
      </c>
      <c r="D6" s="13">
        <v>7374</v>
      </c>
      <c r="E6" s="13">
        <v>11275</v>
      </c>
      <c r="F6" s="13">
        <v>10093</v>
      </c>
      <c r="G6" s="13">
        <v>13680</v>
      </c>
      <c r="H6" s="13">
        <v>14740</v>
      </c>
      <c r="I6" s="13">
        <v>27867</v>
      </c>
    </row>
    <row r="7" spans="1:9" x14ac:dyDescent="0.7">
      <c r="A7" s="16" t="s">
        <v>27</v>
      </c>
      <c r="B7" s="22"/>
      <c r="C7" s="13">
        <v>5897</v>
      </c>
      <c r="D7" s="13">
        <v>5026</v>
      </c>
      <c r="E7" s="13">
        <v>6172</v>
      </c>
      <c r="F7" s="13">
        <v>6398</v>
      </c>
      <c r="G7" s="13">
        <v>7147</v>
      </c>
      <c r="H7" s="13">
        <v>7734</v>
      </c>
      <c r="I7" s="13">
        <v>8324</v>
      </c>
    </row>
    <row r="8" spans="1:9" x14ac:dyDescent="0.7">
      <c r="A8" s="16" t="s">
        <v>24</v>
      </c>
      <c r="B8" s="15" t="s">
        <v>25</v>
      </c>
      <c r="C8" s="14">
        <v>46.7</v>
      </c>
      <c r="D8" s="14">
        <v>42.3</v>
      </c>
      <c r="E8" s="14">
        <v>47.2</v>
      </c>
      <c r="F8" s="14">
        <v>45.7</v>
      </c>
      <c r="G8" s="14">
        <v>52.8</v>
      </c>
      <c r="H8" s="14">
        <v>62.3</v>
      </c>
      <c r="I8" s="14">
        <v>65.400000000000006</v>
      </c>
    </row>
  </sheetData>
  <mergeCells count="1">
    <mergeCell ref="B5:B7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2:I21"/>
  <sheetViews>
    <sheetView tabSelected="1" workbookViewId="0">
      <selection activeCell="K10" sqref="K10"/>
    </sheetView>
  </sheetViews>
  <sheetFormatPr defaultRowHeight="16.5" x14ac:dyDescent="0.7"/>
  <cols>
    <col min="1" max="1" width="3.5" customWidth="1"/>
    <col min="3" max="3" width="14.84765625" customWidth="1"/>
    <col min="7" max="7" width="3.25" customWidth="1"/>
    <col min="9" max="9" width="7.09765625" bestFit="1" customWidth="1"/>
  </cols>
  <sheetData>
    <row r="2" spans="2:9" x14ac:dyDescent="0.7">
      <c r="B2" t="s">
        <v>0</v>
      </c>
      <c r="H2" t="s">
        <v>14</v>
      </c>
    </row>
    <row r="3" spans="2:9" x14ac:dyDescent="0.7">
      <c r="B3" s="2" t="s">
        <v>1</v>
      </c>
      <c r="C3" s="2" t="s">
        <v>29</v>
      </c>
      <c r="D3" s="2" t="s">
        <v>31</v>
      </c>
      <c r="E3" s="2" t="s">
        <v>32</v>
      </c>
      <c r="F3" s="2" t="s">
        <v>34</v>
      </c>
      <c r="H3" s="1" t="s">
        <v>1</v>
      </c>
      <c r="I3" s="1" t="s">
        <v>29</v>
      </c>
    </row>
    <row r="4" spans="2:9" x14ac:dyDescent="0.7">
      <c r="B4" s="1" t="s">
        <v>144</v>
      </c>
      <c r="C4" s="1" t="s">
        <v>30</v>
      </c>
      <c r="D4" s="1">
        <v>190</v>
      </c>
      <c r="E4" s="1">
        <v>113</v>
      </c>
      <c r="F4" s="1" t="s">
        <v>33</v>
      </c>
      <c r="H4" s="1" t="s">
        <v>144</v>
      </c>
      <c r="I4" s="1" t="s">
        <v>30</v>
      </c>
    </row>
    <row r="5" spans="2:9" x14ac:dyDescent="0.7">
      <c r="B5" s="1" t="s">
        <v>203</v>
      </c>
      <c r="C5" s="1" t="s">
        <v>204</v>
      </c>
      <c r="D5" s="1">
        <v>180</v>
      </c>
      <c r="E5" s="1">
        <v>80</v>
      </c>
      <c r="F5" s="1" t="s">
        <v>205</v>
      </c>
      <c r="H5" s="1" t="s">
        <v>145</v>
      </c>
      <c r="I5" s="1" t="s">
        <v>148</v>
      </c>
    </row>
    <row r="6" spans="2:9" x14ac:dyDescent="0.7">
      <c r="B6" s="1" t="s">
        <v>203</v>
      </c>
      <c r="C6" s="1" t="s">
        <v>204</v>
      </c>
      <c r="D6" s="1">
        <v>180</v>
      </c>
      <c r="E6" s="1">
        <v>80</v>
      </c>
      <c r="F6" s="1" t="s">
        <v>206</v>
      </c>
      <c r="H6" s="1" t="s">
        <v>146</v>
      </c>
      <c r="I6" s="1" t="s">
        <v>151</v>
      </c>
    </row>
    <row r="7" spans="2:9" x14ac:dyDescent="0.7">
      <c r="B7" s="1" t="s">
        <v>203</v>
      </c>
      <c r="C7" s="1" t="s">
        <v>204</v>
      </c>
      <c r="D7" s="1">
        <v>180</v>
      </c>
      <c r="E7" s="1">
        <v>80</v>
      </c>
      <c r="F7" s="1"/>
      <c r="H7" s="1" t="s">
        <v>147</v>
      </c>
      <c r="I7" s="1" t="s">
        <v>159</v>
      </c>
    </row>
    <row r="8" spans="2:9" x14ac:dyDescent="0.7">
      <c r="B8" s="1" t="s">
        <v>203</v>
      </c>
      <c r="C8" s="1" t="s">
        <v>204</v>
      </c>
      <c r="D8" s="1">
        <v>180</v>
      </c>
      <c r="E8" s="1">
        <v>80</v>
      </c>
      <c r="F8" s="1" t="s">
        <v>207</v>
      </c>
      <c r="H8" s="1" t="s">
        <v>149</v>
      </c>
    </row>
    <row r="9" spans="2:9" x14ac:dyDescent="0.7">
      <c r="B9" s="1"/>
      <c r="C9" s="1"/>
      <c r="D9" s="1"/>
      <c r="E9" s="1"/>
      <c r="F9" s="1"/>
      <c r="H9" s="1" t="s">
        <v>150</v>
      </c>
    </row>
    <row r="10" spans="2:9" x14ac:dyDescent="0.7">
      <c r="B10" s="1"/>
      <c r="C10" s="1"/>
      <c r="D10" s="1"/>
      <c r="E10" s="1"/>
      <c r="F10" s="1"/>
      <c r="H10" s="1" t="s">
        <v>152</v>
      </c>
    </row>
    <row r="11" spans="2:9" x14ac:dyDescent="0.7">
      <c r="B11" s="1"/>
      <c r="C11" s="1"/>
      <c r="D11" s="1"/>
      <c r="E11" s="1"/>
      <c r="F11" s="1"/>
      <c r="H11" s="1" t="s">
        <v>153</v>
      </c>
    </row>
    <row r="12" spans="2:9" x14ac:dyDescent="0.7">
      <c r="B12" s="1"/>
      <c r="C12" s="1"/>
      <c r="D12" s="1"/>
      <c r="E12" s="1"/>
      <c r="F12" s="1"/>
      <c r="H12" s="1" t="s">
        <v>154</v>
      </c>
    </row>
    <row r="13" spans="2:9" x14ac:dyDescent="0.7">
      <c r="B13" s="1"/>
      <c r="C13" s="1"/>
      <c r="D13" s="1"/>
      <c r="E13" s="1"/>
      <c r="F13" s="1"/>
      <c r="H13" s="1" t="s">
        <v>155</v>
      </c>
    </row>
    <row r="14" spans="2:9" x14ac:dyDescent="0.7">
      <c r="B14" s="1"/>
      <c r="C14" s="1"/>
      <c r="D14" s="1"/>
      <c r="E14" s="1"/>
      <c r="F14" s="1"/>
      <c r="H14" s="1" t="s">
        <v>156</v>
      </c>
    </row>
    <row r="15" spans="2:9" x14ac:dyDescent="0.7">
      <c r="B15" s="1"/>
      <c r="C15" s="1"/>
      <c r="D15" s="1"/>
      <c r="E15" s="1"/>
      <c r="F15" s="1"/>
      <c r="H15" s="1" t="s">
        <v>157</v>
      </c>
    </row>
    <row r="16" spans="2:9" x14ac:dyDescent="0.7">
      <c r="B16" s="1"/>
      <c r="C16" s="1"/>
      <c r="D16" s="1"/>
      <c r="E16" s="1"/>
      <c r="F16" s="1"/>
      <c r="H16" s="1" t="s">
        <v>158</v>
      </c>
    </row>
    <row r="17" spans="2:8" x14ac:dyDescent="0.7">
      <c r="B17" s="1"/>
      <c r="C17" s="1"/>
      <c r="D17" s="1"/>
      <c r="E17" s="1"/>
      <c r="F17" s="1"/>
      <c r="H17" s="1" t="s">
        <v>160</v>
      </c>
    </row>
    <row r="18" spans="2:8" x14ac:dyDescent="0.7">
      <c r="B18" s="1"/>
      <c r="C18" s="1"/>
      <c r="D18" s="1"/>
      <c r="E18" s="1"/>
      <c r="F18" s="1"/>
      <c r="H18" s="1" t="s">
        <v>161</v>
      </c>
    </row>
    <row r="19" spans="2:8" x14ac:dyDescent="0.7">
      <c r="B19" s="1"/>
      <c r="C19" s="1"/>
      <c r="D19" s="1"/>
      <c r="E19" s="1"/>
      <c r="F19" s="1"/>
      <c r="H19" s="1" t="s">
        <v>162</v>
      </c>
    </row>
    <row r="20" spans="2:8" x14ac:dyDescent="0.7">
      <c r="B20" s="1"/>
      <c r="C20" s="1"/>
      <c r="D20" s="1"/>
      <c r="E20" s="1"/>
      <c r="F20" s="1"/>
      <c r="H20" s="1" t="s">
        <v>163</v>
      </c>
    </row>
    <row r="21" spans="2:8" x14ac:dyDescent="0.7">
      <c r="B21" s="1"/>
      <c r="C21" s="1"/>
      <c r="D21" s="1"/>
      <c r="E21" s="1"/>
      <c r="F21" s="1"/>
      <c r="H21" s="1" t="s">
        <v>164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포지션등록">
          <controlPr defaultSize="0" autoLine="0" r:id="rId4">
            <anchor moveWithCells="1">
              <from>
                <xdr:col>4</xdr:col>
                <xdr:colOff>354330</xdr:colOff>
                <xdr:row>0</xdr:row>
                <xdr:rowOff>68580</xdr:rowOff>
              </from>
              <to>
                <xdr:col>5</xdr:col>
                <xdr:colOff>598170</xdr:colOff>
                <xdr:row>1</xdr:row>
                <xdr:rowOff>163830</xdr:rowOff>
              </to>
            </anchor>
          </controlPr>
        </control>
      </mc:Choice>
      <mc:Fallback>
        <control shapeId="7169" r:id="rId3" name="cmd포지션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</cp:lastModifiedBy>
  <cp:lastPrinted>2026-07-13T03:04:23Z</cp:lastPrinted>
  <dcterms:created xsi:type="dcterms:W3CDTF">2024-02-20T09:18:11Z</dcterms:created>
  <dcterms:modified xsi:type="dcterms:W3CDTF">2026-07-13T04:58:09Z</dcterms:modified>
</cp:coreProperties>
</file>