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_컴활1급_실기_기출문제집\02 최신기출유형\10회\"/>
    </mc:Choice>
  </mc:AlternateContent>
  <xr:revisionPtr revIDLastSave="0" documentId="13_ncr:1_{E7C24C3F-71DF-4BBB-8F30-27B70886586E}" xr6:coauthVersionLast="47" xr6:coauthVersionMax="47" xr10:uidLastSave="{00000000-0000-0000-0000-000000000000}"/>
  <bookViews>
    <workbookView xWindow="-108" yWindow="-108" windowWidth="23256" windowHeight="1245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39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3" l="1" a="1"/>
  <c r="N19" i="3" s="1"/>
  <c r="M14" i="3"/>
  <c r="N4" i="3" a="1"/>
  <c r="N4" i="3" s="1"/>
  <c r="N5" i="3" a="1"/>
  <c r="N5" i="3" s="1"/>
  <c r="N6" i="3" a="1"/>
  <c r="N6" i="3" s="1"/>
  <c r="N7" i="3" a="1"/>
  <c r="N7" i="3" s="1"/>
  <c r="N8" i="3" a="1"/>
  <c r="N8" i="3" s="1"/>
  <c r="N9" i="3" a="1"/>
  <c r="N9" i="3" s="1"/>
  <c r="N10" i="3" a="1"/>
  <c r="N10" i="3" s="1"/>
  <c r="N11" i="3" a="1"/>
  <c r="N11" i="3" s="1"/>
  <c r="N3" i="3" a="1"/>
  <c r="N3" i="3" s="1"/>
  <c r="E27" i="3"/>
  <c r="E28" i="3"/>
  <c r="E29" i="3"/>
  <c r="E30" i="3"/>
  <c r="E31" i="3"/>
  <c r="E32" i="3"/>
  <c r="E33" i="3"/>
  <c r="E34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4" i="3"/>
  <c r="E5" i="3"/>
  <c r="E6" i="3"/>
  <c r="E7" i="3"/>
  <c r="E8" i="3"/>
  <c r="E9" i="3"/>
  <c r="E10" i="3"/>
  <c r="E3" i="3"/>
  <c r="J2" i="1"/>
  <c r="A37" i="1"/>
  <c r="B13" i="5"/>
  <c r="J30" i="3" a="1"/>
  <c r="J32" i="3" a="1"/>
  <c r="J34" i="3" a="1"/>
  <c r="J31" i="3" a="1"/>
  <c r="J29" i="3" a="1"/>
  <c r="J33" i="3" a="1"/>
  <c r="J22" i="3" a="1"/>
  <c r="J26" i="3" a="1"/>
  <c r="J28" i="3" a="1"/>
  <c r="J23" i="3" a="1"/>
  <c r="J27" i="3" a="1"/>
  <c r="J24" i="3" a="1"/>
  <c r="J25" i="3" a="1"/>
  <c r="J21" i="3" a="1"/>
  <c r="J5" i="3" a="1"/>
  <c r="J9" i="3" a="1"/>
  <c r="J13" i="3" a="1"/>
  <c r="J17" i="3" a="1"/>
  <c r="J4" i="3" a="1"/>
  <c r="J10" i="3" a="1"/>
  <c r="J14" i="3" a="1"/>
  <c r="J18" i="3" a="1"/>
  <c r="J19" i="3" a="1"/>
  <c r="J8" i="3" a="1"/>
  <c r="J20" i="3" a="1"/>
  <c r="J6" i="3" a="1"/>
  <c r="J12" i="3" a="1"/>
  <c r="J7" i="3" a="1"/>
  <c r="J11" i="3" a="1"/>
  <c r="J15" i="3" a="1"/>
  <c r="J16" i="3" a="1"/>
  <c r="J3" i="3" a="1"/>
  <c r="N21" i="3" l="1"/>
  <c r="N20" i="3"/>
  <c r="J33" i="3"/>
  <c r="J29" i="3"/>
  <c r="J31" i="3"/>
  <c r="J34" i="3"/>
  <c r="J32" i="3"/>
  <c r="J30" i="3"/>
  <c r="J21" i="3"/>
  <c r="J25" i="3"/>
  <c r="J24" i="3"/>
  <c r="J27" i="3"/>
  <c r="J23" i="3"/>
  <c r="J28" i="3"/>
  <c r="J26" i="3"/>
  <c r="J22" i="3"/>
  <c r="J16" i="3"/>
  <c r="J15" i="3"/>
  <c r="J11" i="3"/>
  <c r="J7" i="3"/>
  <c r="J12" i="3"/>
  <c r="J6" i="3"/>
  <c r="J20" i="3"/>
  <c r="J8" i="3"/>
  <c r="J19" i="3"/>
  <c r="J18" i="3"/>
  <c r="J14" i="3"/>
  <c r="J10" i="3"/>
  <c r="J4" i="3"/>
  <c r="J17" i="3"/>
  <c r="J13" i="3"/>
  <c r="J9" i="3"/>
  <c r="J5" i="3"/>
  <c r="J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0A04963-2E7A-4962-B7BF-6E2BBD98E80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06579B7-322F-4410-9997-348AA5F55AEA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2026_컴활1급_실기_기출문제집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<sst xmlns="http://schemas.openxmlformats.org/spreadsheetml/2006/main" count="541" uniqueCount="84">
  <si>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</si>
  <si>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</si>
  <si>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</si>
  <si>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</si>
  <si>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</si>
  <si>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</si>
  <si>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</si>
  <si>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</si>
  <si>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</si>
  <si>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</si>
  <si>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</si>
  <si>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</si>
  <si>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</si>
  <si>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</si>
  <si>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</si>
  <si>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</si>
  <si>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</si>
  <si>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</si>
  <si>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</si>
  <si>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</si>
  <si>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</si>
  <si>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</si>
  <si>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</si>
  <si>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</si>
  <si>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</si>
  <si>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</si>
  <si>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</si>
  <si>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</si>
  <si>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</si>
  <si>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</si>
  <si>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</si>
  <si>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</si>
  <si>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</si>
  <si>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</si>
  <si>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</si>
  <si>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</si>
  <si>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</si>
  <si>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</si>
  <si>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</si>
  <si>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</si>
  <si>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</si>
  <si>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</si>
  <si>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</si>
  <si>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</si>
  <si>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</si>
  <si>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</si>
  <si>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</si>
  <si>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</si>
  <si>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</si>
  <si>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</si>
  <si>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</si>
  <si>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</si>
  <si>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</si>
  <si>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</si>
  <si>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</si>
  <si>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</si>
  <si>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</si>
  <si>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</si>
  <si>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</si>
  <si>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</si>
  <si>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</si>
  <si>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</si>
  <si>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</si>
  <si>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</si>
  <si>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</si>
  <si>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</si>
  <si>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</si>
  <si>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</si>
  <si>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</si>
  <si>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</si>
  <si>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</si>
  <si>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</si>
  <si>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</si>
  <si>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</si>
  <si>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</si>
  <si>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</si>
  <si>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</si>
  <si>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</si>
  <si>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All</t>
  </si>
  <si>
    <t>전체 최대값: 자동차가격</t>
  </si>
  <si>
    <t>최대값: 자동차가격</t>
  </si>
  <si>
    <t>전체 평균: 할부기간</t>
  </si>
  <si>
    <t>평균: 할부기간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</si>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</sst>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8" formatCode="#&quot;개&quot;&quot;월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F586-42A7-824D-3DAB9EAE5A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</xdr:colOff>
      <xdr:row>0</xdr:row>
      <xdr:rowOff>0</xdr:rowOff>
    </xdr:from>
    <xdr:to>
      <xdr:col>6</xdr:col>
      <xdr:colOff>0</xdr:colOff>
      <xdr:row>1</xdr:row>
      <xdr:rowOff>213360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F1E2B14A-46B0-0137-204A-8A5238238C6E}"/>
            </a:ext>
          </a:extLst>
        </xdr:cNvPr>
        <xdr:cNvSpPr/>
      </xdr:nvSpPr>
      <xdr:spPr>
        <a:xfrm>
          <a:off x="3619500" y="0"/>
          <a:ext cx="998220" cy="4343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5</xdr:col>
      <xdr:colOff>998220</xdr:colOff>
      <xdr:row>0</xdr:row>
      <xdr:rowOff>15240</xdr:rowOff>
    </xdr:from>
    <xdr:to>
      <xdr:col>6</xdr:col>
      <xdr:colOff>998220</xdr:colOff>
      <xdr:row>1</xdr:row>
      <xdr:rowOff>213360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6525B9EE-D3A5-1860-4BD5-30F88F409CDB}"/>
            </a:ext>
          </a:extLst>
        </xdr:cNvPr>
        <xdr:cNvSpPr/>
      </xdr:nvSpPr>
      <xdr:spPr>
        <a:xfrm>
          <a:off x="4610100" y="15240"/>
          <a:ext cx="100584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6045.479445833334" backgroundQuery="1" createdVersion="8" refreshedVersion="8" minRefreshableVersion="3" recordCount="0" supportSubquery="1" supportAdvancedDrill="1" xr:uid="{77EF1C18-9039-4CAD-B3AB-FF26DF0CC5FF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7DB03E-CDE0-4D80-AA0F-C831018811CA}" name="피벗 테이블1" cacheId="39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5:G14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1" baseItem="0" numFmtId="42"/>
    <dataField name="평균: 할부기간" fld="4" subtotal="average" baseField="1" baseItem="0" numFmtId="178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43"/>
  <sheetViews>
    <sheetView topLeftCell="A16" workbookViewId="0">
      <selection activeCell="L22" sqref="L22"/>
    </sheetView>
  </sheetViews>
  <sheetFormatPr defaultRowHeight="17.399999999999999" x14ac:dyDescent="0.4"/>
  <cols>
    <col min="1" max="1" width="12.5" bestFit="1" customWidth="1"/>
    <col min="2" max="2" width="9" bestFit="1" customWidth="1"/>
    <col min="3" max="3" width="7.09765625" bestFit="1" customWidth="1"/>
    <col min="5" max="5" width="13.59765625" bestFit="1" customWidth="1"/>
    <col min="6" max="6" width="7.3984375" bestFit="1" customWidth="1"/>
    <col min="7" max="7" width="13.59765625" bestFit="1" customWidth="1"/>
  </cols>
  <sheetData>
    <row r="1" spans="1:10" x14ac:dyDescent="0.4">
      <c r="A1" t="s">
        <v>0</v>
      </c>
    </row>
    <row r="2" spans="1:10" x14ac:dyDescent="0.4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J2" t="b">
        <f>AND($B3&gt;=0.5,AVERAGE($E$3:$E$34)&lt;$E3)</f>
        <v>0</v>
      </c>
    </row>
    <row r="3" spans="1:10" x14ac:dyDescent="0.4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10" x14ac:dyDescent="0.4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10" x14ac:dyDescent="0.4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10" x14ac:dyDescent="0.4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10" x14ac:dyDescent="0.4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10" x14ac:dyDescent="0.4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10" x14ac:dyDescent="0.4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10" x14ac:dyDescent="0.4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10" x14ac:dyDescent="0.4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10" x14ac:dyDescent="0.4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10" x14ac:dyDescent="0.4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10" x14ac:dyDescent="0.4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10" x14ac:dyDescent="0.4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10" x14ac:dyDescent="0.4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">
      <c r="A36" t="s">
        <v>77</v>
      </c>
    </row>
    <row r="37" spans="1:8" x14ac:dyDescent="0.4">
      <c r="A37" t="b">
        <f>AND(MONTH(A3)&lt;=6, _xlfn.RANK.EQ(G3,$G$3:$G$34,0)&lt;=10,B3&gt;=10/24,B3&lt;=(15/24 + 30/(24*60)))</f>
        <v>0</v>
      </c>
    </row>
    <row r="39" spans="1:8" x14ac:dyDescent="0.4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4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4">
      <c r="A42" s="2">
        <v>44000</v>
      </c>
      <c r="B42" s="28">
        <v>0.52916666666666667</v>
      </c>
      <c r="C42" s="1" t="s">
        <v>52</v>
      </c>
      <c r="D42" s="1" t="s">
        <v>25</v>
      </c>
      <c r="E42" s="3">
        <v>31000000</v>
      </c>
      <c r="F42" s="1" t="s">
        <v>33</v>
      </c>
      <c r="G42" s="3">
        <v>30000000</v>
      </c>
      <c r="H42" s="1">
        <v>48</v>
      </c>
    </row>
    <row r="43" spans="1:8" x14ac:dyDescent="0.4">
      <c r="A43" s="2">
        <v>43968</v>
      </c>
      <c r="B43" s="28">
        <v>0.4513888888888889</v>
      </c>
      <c r="C43" s="1" t="s">
        <v>56</v>
      </c>
      <c r="D43" s="1" t="s">
        <v>28</v>
      </c>
      <c r="E43" s="3">
        <v>32000000</v>
      </c>
      <c r="F43" s="1" t="s">
        <v>22</v>
      </c>
      <c r="G43" s="3">
        <v>30100000</v>
      </c>
      <c r="H43" s="1">
        <v>24</v>
      </c>
    </row>
  </sheetData>
  <phoneticPr fontId="1" type="noConversion"/>
  <conditionalFormatting sqref="A3:H34">
    <cfRule type="expression" dxfId="1" priority="1">
      <formula>AND($B3&gt;=0.5,AVERAGE($E$3:$E$34)&lt;$E3)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1:H39"/>
  <sheetViews>
    <sheetView workbookViewId="0">
      <selection activeCell="M23" sqref="M23"/>
    </sheetView>
  </sheetViews>
  <sheetFormatPr defaultRowHeight="17.399999999999999" x14ac:dyDescent="0.4"/>
  <cols>
    <col min="1" max="1" width="4.19921875" customWidth="1"/>
    <col min="2" max="2" width="11" customWidth="1"/>
    <col min="3" max="3" width="11.19921875" customWidth="1"/>
    <col min="4" max="4" width="10.59765625" customWidth="1"/>
    <col min="5" max="5" width="11.3984375" customWidth="1"/>
    <col min="6" max="6" width="15.69921875" customWidth="1"/>
    <col min="7" max="7" width="14.3984375" customWidth="1"/>
    <col min="8" max="8" width="14" customWidth="1"/>
  </cols>
  <sheetData>
    <row r="1" spans="2:8" ht="16.5" customHeight="1" x14ac:dyDescent="0.4">
      <c r="B1" s="31" t="s">
        <v>59</v>
      </c>
      <c r="C1" s="31"/>
      <c r="D1" s="31"/>
      <c r="E1" s="31"/>
      <c r="F1" s="31"/>
      <c r="G1" s="31"/>
      <c r="H1" s="31"/>
    </row>
    <row r="2" spans="2:8" ht="16.5" customHeight="1" x14ac:dyDescent="0.4">
      <c r="B2" s="31"/>
      <c r="C2" s="31"/>
      <c r="D2" s="31"/>
      <c r="E2" s="31"/>
      <c r="F2" s="31"/>
      <c r="G2" s="31"/>
      <c r="H2" s="31"/>
    </row>
    <row r="3" spans="2:8" x14ac:dyDescent="0.4">
      <c r="B3" t="s">
        <v>0</v>
      </c>
    </row>
    <row r="4" spans="2:8" x14ac:dyDescent="0.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">
      <c r="B29" s="8"/>
      <c r="C29" s="8"/>
      <c r="D29" s="8"/>
      <c r="E29" s="8"/>
      <c r="F29" s="9"/>
      <c r="G29" s="9"/>
      <c r="H29" s="11"/>
    </row>
    <row r="30" spans="2:8" x14ac:dyDescent="0.4">
      <c r="B30" s="12" t="s">
        <v>60</v>
      </c>
      <c r="C30" s="12"/>
      <c r="D30" s="12"/>
      <c r="E30" s="12"/>
      <c r="F30" s="13"/>
      <c r="G30" s="13"/>
      <c r="H30" s="14"/>
    </row>
    <row r="31" spans="2:8" x14ac:dyDescent="0.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firstPageNumber="2" orientation="landscape" cellComments="asDisplayed" useFirstPageNumber="1" r:id="rId1"/>
  <headerFooter differentFirst="1">
    <oddHeader>&amp;R&amp;P쪽</oddHeader>
    <firstHeader>&amp;L&amp;"HY견명조,보통"&amp;13서울 지점&amp;R&amp;P쪽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abSelected="1" topLeftCell="A15" workbookViewId="0">
      <selection activeCell="P17" sqref="P17"/>
    </sheetView>
  </sheetViews>
  <sheetFormatPr defaultRowHeight="17.399999999999999" x14ac:dyDescent="0.4"/>
  <cols>
    <col min="1" max="1" width="11.09765625" bestFit="1" customWidth="1"/>
    <col min="5" max="5" width="11.8984375" bestFit="1" customWidth="1"/>
    <col min="6" max="6" width="13.5" bestFit="1" customWidth="1"/>
    <col min="8" max="8" width="11.8984375" bestFit="1" customWidth="1"/>
    <col min="10" max="10" width="11.59765625" customWidth="1"/>
    <col min="11" max="11" width="2.19921875" customWidth="1"/>
    <col min="13" max="14" width="11.8984375" bestFit="1" customWidth="1"/>
  </cols>
  <sheetData>
    <row r="1" spans="1:14" x14ac:dyDescent="0.4">
      <c r="A1" t="s">
        <v>0</v>
      </c>
      <c r="L1" t="s">
        <v>60</v>
      </c>
    </row>
    <row r="2" spans="1:14" x14ac:dyDescent="0.4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">
      <c r="A3" s="2">
        <v>44146</v>
      </c>
      <c r="B3" s="1" t="s">
        <v>39</v>
      </c>
      <c r="C3" s="1" t="s">
        <v>27</v>
      </c>
      <c r="D3" s="1" t="s">
        <v>28</v>
      </c>
      <c r="E3" s="20">
        <f>ROUND( IF( MONTH(A3)&gt;=7, VLOOKUP(D3,$L$3:$M$11,2,FALSE) * 0.95, VLOOKUP(D3,$L$3:$M$11,2,FALSE)), 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 xml:space="preserve"> IFERROR( AVERAGE( IF( ( MONTH($A$3:$A$34)&gt;=7)*(L3=$D$3:$D$34),$F$3:$F$34)),"")</f>
        <v>10700000</v>
      </c>
    </row>
    <row r="4" spans="1:14" x14ac:dyDescent="0.4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ROUND( IF( MONTH(A4)&gt;=7, VLOOKUP(D4,$L$3:$M$11,2,FALSE) * 0.95, VLOOKUP(D4,$L$3:$M$11,2,FALSE)), 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 xml:space="preserve"> IFERROR( AVERAGE( IF( ( MONTH($A$3:$A$34)&gt;=7)*(L4=$D$3:$D$34),$F$3:$F$34)),"")</f>
        <v/>
      </c>
    </row>
    <row r="5" spans="1:14" x14ac:dyDescent="0.4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 xml:space="preserve"> IFERROR( AVERAGE( IF( ( MONTH($A$3:$A$34)&gt;=7)*(L5=$D$3:$D$34),$F$3:$F$34)),"")</f>
        <v>2750000</v>
      </c>
    </row>
    <row r="6" spans="1:14" x14ac:dyDescent="0.4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 xml:space="preserve"> IFERROR( AVERAGE( IF( ( MONTH($A$3:$A$34)&gt;=7)*(L6=$D$3:$D$34),$F$3:$F$34)),"")</f>
        <v>1950000</v>
      </c>
    </row>
    <row r="7" spans="1:14" x14ac:dyDescent="0.4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L7" s="1" t="s">
        <v>44</v>
      </c>
      <c r="M7" s="3">
        <v>22000000</v>
      </c>
      <c r="N7" s="20" t="str">
        <f t="array" ref="N7" xml:space="preserve"> IFERROR( AVERAGE( IF( ( MONTH($A$3:$A$34)&gt;=7)*(L7=$D$3:$D$34),$F$3:$F$34)),"")</f>
        <v/>
      </c>
    </row>
    <row r="8" spans="1:14" x14ac:dyDescent="0.4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 xml:space="preserve"> IFERROR( AVERAGE( IF( ( MONTH($A$3:$A$34)&gt;=7)*(L8=$D$3:$D$34),$F$3:$F$34)),"")</f>
        <v>1000000</v>
      </c>
    </row>
    <row r="9" spans="1:14" x14ac:dyDescent="0.4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</v>
      </c>
      <c r="L9" s="1" t="s">
        <v>32</v>
      </c>
      <c r="M9" s="3">
        <v>19000000</v>
      </c>
      <c r="N9" s="20">
        <f t="array" ref="N9" xml:space="preserve"> IFERROR( AVERAGE( IF( ( MONTH($A$3:$A$34)&gt;=7)*(L9=$D$3:$D$34),$F$3:$F$34)),"")</f>
        <v>2500000</v>
      </c>
    </row>
    <row r="10" spans="1:14" x14ac:dyDescent="0.4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</v>
      </c>
      <c r="L10" s="1" t="s">
        <v>28</v>
      </c>
      <c r="M10" s="3">
        <v>32000000</v>
      </c>
      <c r="N10" s="20">
        <f t="array" ref="N10" xml:space="preserve"> IFERROR( AVERAGE( IF( ( MONTH($A$3:$A$34)&gt;=7)*(L10=$D$3:$D$34),$F$3:$F$34)),"")</f>
        <v>200000</v>
      </c>
    </row>
    <row r="11" spans="1:14" x14ac:dyDescent="0.4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</v>
      </c>
      <c r="L11" s="1" t="s">
        <v>30</v>
      </c>
      <c r="M11" s="3">
        <v>15000000</v>
      </c>
      <c r="N11" s="20">
        <f t="array" ref="N11" xml:space="preserve"> IFERROR( AVERAGE( IF( ( MONTH($A$3:$A$34)&gt;=7)*(L11=$D$3:$D$34),$F$3:$F$34)),"")</f>
        <v>1300000</v>
      </c>
    </row>
    <row r="12" spans="1:14" x14ac:dyDescent="0.4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</v>
      </c>
    </row>
    <row r="13" spans="1:14" x14ac:dyDescent="0.4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4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</v>
      </c>
      <c r="L14" s="19" t="s">
        <v>4</v>
      </c>
      <c r="M14" s="2" t="str">
        <f>INDEX( $D$3:$D$34,MATCH( MIN( $A$3:$A$34), $A$3:$A$34,0))</f>
        <v>쏘나타</v>
      </c>
    </row>
    <row r="15" spans="1:14" x14ac:dyDescent="0.4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</v>
      </c>
    </row>
    <row r="16" spans="1:14" x14ac:dyDescent="0.4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</row>
    <row r="17" spans="1:14" x14ac:dyDescent="0.4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4" x14ac:dyDescent="0.4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32" t="s">
        <v>75</v>
      </c>
      <c r="M18" s="32"/>
      <c r="N18" s="19" t="s">
        <v>76</v>
      </c>
    </row>
    <row r="19" spans="1:14" x14ac:dyDescent="0.4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</v>
      </c>
      <c r="L19" s="29">
        <v>1</v>
      </c>
      <c r="M19" s="30">
        <v>24</v>
      </c>
      <c r="N19" s="26">
        <f t="array" ref="N19:N21">FREQUENCY( IF( (LEFT($B$3:$B$34,1)="김") +(LEFT($B$3:$B$34,1)="안"),$I$3:$I$34),$M$19:$M$21)</f>
        <v>3</v>
      </c>
    </row>
    <row r="20" spans="1:14" x14ac:dyDescent="0.4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s="29">
        <v>25</v>
      </c>
      <c r="M20" s="30">
        <v>48</v>
      </c>
      <c r="N20" s="26">
        <v>6</v>
      </c>
    </row>
    <row r="21" spans="1:14" x14ac:dyDescent="0.4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</v>
      </c>
      <c r="L21" s="29">
        <v>49</v>
      </c>
      <c r="M21" s="30">
        <v>72</v>
      </c>
      <c r="N21" s="26">
        <v>1</v>
      </c>
    </row>
    <row r="22" spans="1:14" x14ac:dyDescent="0.4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4" x14ac:dyDescent="0.4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4" x14ac:dyDescent="0.4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4" x14ac:dyDescent="0.4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4" x14ac:dyDescent="0.4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4">
      <c r="A27" s="2">
        <v>43889</v>
      </c>
      <c r="B27" s="1" t="s">
        <v>35</v>
      </c>
      <c r="C27" s="1" t="s">
        <v>14</v>
      </c>
      <c r="D27" s="1" t="s">
        <v>21</v>
      </c>
      <c r="E27" s="20">
        <f>ROUND( IF( MONTH(A27)&gt;=7, VLOOKUP(D27,$L$3:$M$11,2,FALSE) * 0.95, VLOOKUP(D27,$L$3:$M$11,2,FALSE)), -4)</f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</v>
      </c>
    </row>
    <row r="28" spans="1:14" x14ac:dyDescent="0.4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4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</row>
    <row r="30" spans="1:14" x14ac:dyDescent="0.4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4" x14ac:dyDescent="0.4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</v>
      </c>
    </row>
    <row r="32" spans="1:14" x14ac:dyDescent="0.4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4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4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G14"/>
  <sheetViews>
    <sheetView workbookViewId="0">
      <selection activeCell="F8" sqref="F8"/>
    </sheetView>
  </sheetViews>
  <sheetFormatPr defaultRowHeight="17.399999999999999" x14ac:dyDescent="0.4"/>
  <cols>
    <col min="1" max="1" width="3.5" customWidth="1"/>
    <col min="2" max="2" width="15.296875" customWidth="1"/>
    <col min="3" max="3" width="17.3984375" bestFit="1" customWidth="1"/>
    <col min="4" max="7" width="13.59765625" bestFit="1" customWidth="1"/>
    <col min="8" max="10" width="17.5" bestFit="1" customWidth="1"/>
    <col min="11" max="11" width="22.09765625" bestFit="1" customWidth="1"/>
    <col min="12" max="12" width="18.19921875" bestFit="1" customWidth="1"/>
  </cols>
  <sheetData>
    <row r="3" spans="2:7" x14ac:dyDescent="0.4">
      <c r="B3" s="33" t="s">
        <v>4</v>
      </c>
      <c r="C3" t="s" vm="1">
        <v>78</v>
      </c>
    </row>
    <row r="5" spans="2:7" x14ac:dyDescent="0.4">
      <c r="D5" s="33" t="s">
        <v>6</v>
      </c>
    </row>
    <row r="6" spans="2:7" x14ac:dyDescent="0.4">
      <c r="B6" s="33" t="s">
        <v>3</v>
      </c>
      <c r="C6" s="33" t="s">
        <v>83</v>
      </c>
      <c r="D6" t="s">
        <v>22</v>
      </c>
      <c r="E6" t="s">
        <v>33</v>
      </c>
      <c r="F6" t="s">
        <v>12</v>
      </c>
      <c r="G6" t="s">
        <v>16</v>
      </c>
    </row>
    <row r="7" spans="2:7" x14ac:dyDescent="0.4">
      <c r="B7" t="s">
        <v>14</v>
      </c>
      <c r="C7" t="s">
        <v>80</v>
      </c>
      <c r="D7" s="34">
        <v>35000000</v>
      </c>
      <c r="E7" s="34">
        <v>32000000</v>
      </c>
      <c r="F7" s="34">
        <v>31000000</v>
      </c>
      <c r="G7" s="34">
        <v>31000000</v>
      </c>
    </row>
    <row r="8" spans="2:7" x14ac:dyDescent="0.4">
      <c r="C8" t="s">
        <v>82</v>
      </c>
      <c r="D8" s="35">
        <v>20</v>
      </c>
      <c r="E8" s="35">
        <v>31.2</v>
      </c>
      <c r="F8" s="35">
        <v>36</v>
      </c>
      <c r="G8" s="35">
        <v>36</v>
      </c>
    </row>
    <row r="9" spans="2:7" x14ac:dyDescent="0.4">
      <c r="B9" t="s">
        <v>27</v>
      </c>
      <c r="C9" t="s">
        <v>80</v>
      </c>
      <c r="D9" s="34">
        <v>31000000</v>
      </c>
      <c r="E9" s="34">
        <v>35000000</v>
      </c>
      <c r="F9" s="34">
        <v>16000000</v>
      </c>
      <c r="G9" s="34">
        <v>32000000</v>
      </c>
    </row>
    <row r="10" spans="2:7" x14ac:dyDescent="0.4">
      <c r="C10" t="s">
        <v>82</v>
      </c>
      <c r="D10" s="35">
        <v>30</v>
      </c>
      <c r="E10" s="35">
        <v>24</v>
      </c>
      <c r="F10" s="35">
        <v>24</v>
      </c>
      <c r="G10" s="35">
        <v>48</v>
      </c>
    </row>
    <row r="11" spans="2:7" x14ac:dyDescent="0.4">
      <c r="B11" t="s">
        <v>10</v>
      </c>
      <c r="C11" t="s">
        <v>80</v>
      </c>
      <c r="D11" s="34">
        <v>35000000</v>
      </c>
      <c r="E11" s="34">
        <v>22000000</v>
      </c>
      <c r="F11" s="34">
        <v>25000000</v>
      </c>
      <c r="G11" s="34">
        <v>19000000</v>
      </c>
    </row>
    <row r="12" spans="2:7" x14ac:dyDescent="0.4">
      <c r="C12" t="s">
        <v>82</v>
      </c>
      <c r="D12" s="35">
        <v>48</v>
      </c>
      <c r="E12" s="35">
        <v>24</v>
      </c>
      <c r="F12" s="35">
        <v>36</v>
      </c>
      <c r="G12" s="35">
        <v>36</v>
      </c>
    </row>
    <row r="13" spans="2:7" x14ac:dyDescent="0.4">
      <c r="B13" t="s">
        <v>79</v>
      </c>
      <c r="D13" s="34">
        <v>35000000</v>
      </c>
      <c r="E13" s="34">
        <v>35000000</v>
      </c>
      <c r="F13" s="34">
        <v>31000000</v>
      </c>
      <c r="G13" s="34">
        <v>32000000</v>
      </c>
    </row>
    <row r="14" spans="2:7" x14ac:dyDescent="0.4">
      <c r="B14" t="s">
        <v>81</v>
      </c>
      <c r="D14" s="35">
        <v>33</v>
      </c>
      <c r="E14" s="35">
        <v>29.142857142857142</v>
      </c>
      <c r="F14" s="35">
        <v>34</v>
      </c>
      <c r="G14" s="35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O7" sqref="O7"/>
    </sheetView>
  </sheetViews>
  <sheetFormatPr defaultRowHeight="17.399999999999999" x14ac:dyDescent="0.4"/>
  <cols>
    <col min="1" max="1" width="11.8984375" customWidth="1"/>
    <col min="2" max="2" width="13.59765625" bestFit="1" customWidth="1"/>
  </cols>
  <sheetData>
    <row r="2" spans="1:2" x14ac:dyDescent="0.4">
      <c r="A2" t="s">
        <v>0</v>
      </c>
    </row>
    <row r="3" spans="1:2" x14ac:dyDescent="0.4">
      <c r="A3" s="1" t="s">
        <v>4</v>
      </c>
      <c r="B3" s="1" t="s">
        <v>7</v>
      </c>
    </row>
    <row r="4" spans="1:2" x14ac:dyDescent="0.4">
      <c r="A4" s="1" t="s">
        <v>21</v>
      </c>
      <c r="B4" s="3">
        <v>23820000</v>
      </c>
    </row>
    <row r="5" spans="1:2" x14ac:dyDescent="0.4">
      <c r="A5" s="1" t="s">
        <v>18</v>
      </c>
      <c r="B5" s="3">
        <v>9961999.999999959</v>
      </c>
    </row>
    <row r="6" spans="1:2" x14ac:dyDescent="0.4">
      <c r="A6" s="1" t="s">
        <v>11</v>
      </c>
      <c r="B6" s="3">
        <v>13133000</v>
      </c>
    </row>
    <row r="7" spans="1:2" x14ac:dyDescent="0.4">
      <c r="A7" s="1" t="s">
        <v>25</v>
      </c>
      <c r="B7" s="3">
        <v>28660000</v>
      </c>
    </row>
    <row r="8" spans="1:2" x14ac:dyDescent="0.4">
      <c r="A8" s="1" t="s">
        <v>44</v>
      </c>
      <c r="B8" s="3">
        <v>19700000</v>
      </c>
    </row>
    <row r="9" spans="1:2" x14ac:dyDescent="0.4">
      <c r="A9" s="1" t="s">
        <v>15</v>
      </c>
      <c r="B9" s="3">
        <v>22900000</v>
      </c>
    </row>
    <row r="10" spans="1:2" x14ac:dyDescent="0.4">
      <c r="A10" s="1" t="s">
        <v>32</v>
      </c>
      <c r="B10" s="3">
        <v>15925000</v>
      </c>
    </row>
    <row r="11" spans="1:2" x14ac:dyDescent="0.4">
      <c r="A11" s="1" t="s">
        <v>28</v>
      </c>
      <c r="B11" s="3">
        <v>27433000</v>
      </c>
    </row>
    <row r="12" spans="1:2" x14ac:dyDescent="0.4">
      <c r="A12" s="1" t="s">
        <v>30</v>
      </c>
      <c r="B12" s="3">
        <v>18467000</v>
      </c>
    </row>
    <row r="13" spans="1:2" x14ac:dyDescent="0.4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16" workbookViewId="0">
      <selection activeCell="K27" sqref="K27"/>
    </sheetView>
  </sheetViews>
  <sheetFormatPr defaultRowHeight="17.399999999999999" x14ac:dyDescent="0.4"/>
  <cols>
    <col min="2" max="3" width="11.8984375" bestFit="1" customWidth="1"/>
    <col min="7" max="7" width="16" customWidth="1"/>
  </cols>
  <sheetData>
    <row r="2" spans="1:3" x14ac:dyDescent="0.4">
      <c r="A2" t="s">
        <v>0</v>
      </c>
    </row>
    <row r="3" spans="1:3" x14ac:dyDescent="0.4">
      <c r="A3" s="1" t="s">
        <v>4</v>
      </c>
      <c r="B3" s="1" t="s">
        <v>5</v>
      </c>
      <c r="C3" s="1" t="s">
        <v>7</v>
      </c>
    </row>
    <row r="4" spans="1:3" x14ac:dyDescent="0.4">
      <c r="A4" s="1" t="s">
        <v>21</v>
      </c>
      <c r="B4" s="3">
        <v>35000000</v>
      </c>
      <c r="C4" s="3">
        <v>11000000</v>
      </c>
    </row>
    <row r="5" spans="1:3" x14ac:dyDescent="0.4">
      <c r="A5" s="1" t="s">
        <v>18</v>
      </c>
      <c r="B5" s="3">
        <v>9000000</v>
      </c>
      <c r="C5" s="3">
        <v>6200000</v>
      </c>
    </row>
    <row r="6" spans="1:3" x14ac:dyDescent="0.4">
      <c r="A6" s="1" t="s">
        <v>25</v>
      </c>
      <c r="B6" s="3">
        <v>31000000</v>
      </c>
      <c r="C6" s="3">
        <v>29000000</v>
      </c>
    </row>
    <row r="7" spans="1:3" x14ac:dyDescent="0.4">
      <c r="A7" s="1" t="s">
        <v>15</v>
      </c>
      <c r="B7" s="3">
        <v>25000000</v>
      </c>
      <c r="C7" s="3">
        <v>22000000</v>
      </c>
    </row>
    <row r="8" spans="1:3" x14ac:dyDescent="0.4">
      <c r="A8" s="1" t="s">
        <v>32</v>
      </c>
      <c r="B8" s="3">
        <v>19000000</v>
      </c>
      <c r="C8" s="3">
        <v>14500000</v>
      </c>
    </row>
    <row r="9" spans="1:3" x14ac:dyDescent="0.4">
      <c r="A9" s="1" t="s">
        <v>28</v>
      </c>
      <c r="B9" s="3">
        <v>32000000</v>
      </c>
      <c r="C9" s="3">
        <v>22000000</v>
      </c>
    </row>
    <row r="10" spans="1:3" x14ac:dyDescent="0.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I7" sqref="I7"/>
    </sheetView>
  </sheetViews>
  <sheetFormatPr defaultRowHeight="17.399999999999999" x14ac:dyDescent="0.4"/>
  <cols>
    <col min="1" max="1" width="3.5" customWidth="1"/>
    <col min="2" max="2" width="11.09765625" bestFit="1" customWidth="1"/>
    <col min="4" max="4" width="11.8984375" bestFit="1" customWidth="1"/>
    <col min="5" max="5" width="12.09765625" customWidth="1"/>
    <col min="6" max="7" width="13.19921875" customWidth="1"/>
    <col min="8" max="8" width="11.8984375" bestFit="1" customWidth="1"/>
    <col min="9" max="9" width="13.09765625" customWidth="1"/>
  </cols>
  <sheetData>
    <row r="3" spans="2:7" x14ac:dyDescent="0.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/>
  </sheetViews>
  <sheetFormatPr defaultRowHeight="17.399999999999999" x14ac:dyDescent="0.4"/>
  <cols>
    <col min="5" max="5" width="11" bestFit="1" customWidth="1"/>
    <col min="10" max="10" width="2.19921875" customWidth="1"/>
    <col min="13" max="13" width="11.8984375" bestFit="1" customWidth="1"/>
  </cols>
  <sheetData>
    <row r="2" spans="1:13" x14ac:dyDescent="0.4">
      <c r="A2" t="s">
        <v>0</v>
      </c>
    </row>
    <row r="3" spans="1:13" x14ac:dyDescent="0.4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4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4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4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4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4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4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4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4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4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4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4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4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4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4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4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4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4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4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4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4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정재민</cp:lastModifiedBy>
  <cp:lastPrinted>2026-01-23T02:21:15Z</cp:lastPrinted>
  <dcterms:created xsi:type="dcterms:W3CDTF">2023-08-09T00:13:15Z</dcterms:created>
  <dcterms:modified xsi:type="dcterms:W3CDTF">2026-01-23T02:48:26Z</dcterms:modified>
</cp:coreProperties>
</file>