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2ea998ae9289a56/Desktop/"/>
    </mc:Choice>
  </mc:AlternateContent>
  <xr:revisionPtr revIDLastSave="59" documentId="8_{45E3866B-353D-4652-B019-FF4027486BC3}" xr6:coauthVersionLast="47" xr6:coauthVersionMax="47" xr10:uidLastSave="{36E5AA93-A326-4FFD-AB23-D71ED82C3CC0}"/>
  <bookViews>
    <workbookView xWindow="-110" yWindow="-110" windowWidth="25820" windowHeight="15500" firstSheet="3" activeTab="9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3" sheetId="15" r:id="rId7"/>
    <sheet name="분석작업-2" sheetId="6" r:id="rId8"/>
    <sheet name="분석작업-3" sheetId="10" r:id="rId9"/>
    <sheet name="시나리오 요약" sheetId="17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금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3" i="2" l="1"/>
  <c r="J22" i="2"/>
  <c r="J21" i="2"/>
  <c r="J20" i="2"/>
  <c r="J19" i="2"/>
  <c r="J18" i="2"/>
  <c r="J17" i="2"/>
  <c r="J16" i="2"/>
  <c r="A15" i="9"/>
  <c r="C3" i="2" a="1"/>
  <c r="C3" i="2" s="1"/>
  <c r="E17" i="2"/>
  <c r="E18" i="2"/>
  <c r="E19" i="2"/>
  <c r="E20" i="2"/>
  <c r="E21" i="2"/>
  <c r="E22" i="2"/>
  <c r="E23" i="2"/>
  <c r="E16" i="2"/>
  <c r="A37" i="2"/>
  <c r="G5" i="12"/>
  <c r="G6" i="12"/>
  <c r="G7" i="12"/>
  <c r="G8" i="12"/>
  <c r="G9" i="12"/>
  <c r="G4" i="12"/>
  <c r="I5" i="8"/>
  <c r="I6" i="8"/>
  <c r="I7" i="8"/>
  <c r="I8" i="8"/>
  <c r="I9" i="8"/>
  <c r="I10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 s="1"/>
  <c r="F9" i="10" s="1"/>
  <c r="D10" i="10"/>
  <c r="E10" i="10"/>
  <c r="F10" i="10" s="1"/>
  <c r="D11" i="10"/>
  <c r="E11" i="10" s="1"/>
  <c r="F11" i="10" s="1"/>
  <c r="D12" i="10"/>
  <c r="E12" i="10" s="1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 s="1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<sst xmlns="http://schemas.openxmlformats.org/spreadsheetml/2006/main" count="509" uniqueCount="314">
  <si>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</si>
  <si>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</si>
  <si>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</si>
  <si>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</si>
  <si>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</si>
  <si>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</si>
  <si>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</si>
  <si>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</si>
  <si>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</si>
  <si>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</si>
  <si>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</si>
  <si>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</si>
  <si>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</si>
  <si>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</si>
  <si>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</si>
  <si>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</si>
  <si>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</si>
  <si>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</si>
  <si>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</si>
  <si>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</si>
  <si>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</si>
  <si>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</si>
  <si>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</si>
  <si>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</si>
  <si>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</si>
  <si>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</si>
  <si>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</si>
  <si>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</si>
  <si>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</si>
  <si>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</si>
  <si>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</si>
  <si>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</si>
  <si>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</si>
  <si>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</si>
  <si>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</si>
  <si>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</si>
  <si>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</si>
  <si>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</si>
  <si>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</si>
  <si>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</si>
  <si>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</si>
  <si>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</si>
  <si>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</si>
  <si>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</si>
  <si>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</si>
  <si>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</si>
  <si>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</si>
  <si>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</si>
  <si>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</si>
  <si>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</si>
  <si>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</si>
  <si>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</si>
  <si>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</si>
  <si>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</si>
  <si>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</si>
  <si>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</si>
  <si>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</si>
  <si>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</si>
  <si>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</si>
  <si>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</si>
  <si>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</si>
  <si>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</si>
  <si>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</si>
  <si>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</si>
  <si>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</si>
  <si>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</si>
  <si>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</si>
  <si>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</si>
  <si>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</si>
  <si>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</si>
  <si>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</si>
  <si>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</si>
  <si>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</si>
  <si>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</si>
  <si>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</si>
  <si>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</si>
  <si>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</si>
  <si>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</si>
  <si>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</si>
  <si>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</si>
  <si>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</si>
  <si>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</si>
  <si>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</si>
  <si>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</si>
  <si>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</si>
  <si>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</si>
  <si>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</si>
  <si>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</si>
  <si>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</si>
  <si>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</si>
  <si>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</si>
  <si>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</si>
  <si>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</si>
  <si>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</si>
  <si>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</si>
  <si>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</si>
  <si>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</si>
  <si>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</si>
  <si>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</si>
  <si>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</si>
  <si>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</si>
  <si>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</si>
  <si>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</si>
  <si>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</si>
  <si>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</si>
  <si>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</si>
  <si>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</si>
  <si>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</si>
  <si>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</si>
  <si>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</si>
  <si>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</si>
  <si>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</si>
  <si>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</si>
  <si>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</si>
  <si>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</si>
  <si>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</si>
  <si>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</si>
  <si>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</si>
  <si>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</si>
  <si>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</si>
  <si>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</si>
  <si>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</si>
  <si>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</si>
  <si>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</si>
  <si>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</si>
  <si>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</si>
  <si>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</si>
  <si>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</si>
  <si>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</si>
  <si>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</si>
  <si>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</si>
  <si>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</si>
  <si>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</si>
  <si>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</si>
  <si>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</si>
  <si>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</si>
  <si>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</si>
  <si>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</si>
  <si>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</si>
  <si>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</si>
  <si>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</si>
  <si>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</si>
  <si>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</si>
  <si>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</si>
  <si>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</si>
  <si>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</si>
  <si>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</si>
  <si>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</si>
  <si>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</si>
  <si>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</si>
  <si>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</si>
  <si>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</si>
  <si>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</si>
  <si>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</si>
  <si>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</si>
  <si>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</si>
  <si>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</si>
  <si>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</si>
  <si>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</si>
  <si>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</si>
  <si>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</si>
  <si>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</si>
  <si>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</si>
  <si>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</si>
  <si>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</si>
  <si>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</si>
  <si>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</si>
  <si>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</si>
  <si>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</si>
  <si>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</si>
  <si>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</si>
  <si>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</si>
  <si>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</si>
  <si>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</si>
  <si>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</si>
  <si>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</si>
  <si>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</si>
  <si>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</si>
  <si>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</si>
  <si>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</si>
  <si>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</si>
  <si>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</si>
  <si>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</si>
  <si>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</si>
  <si>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</si>
  <si>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</si>
  <si>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</si>
  <si>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</si>
  <si>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</si>
  <si>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</si>
  <si>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</si>
  <si>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</si>
  <si>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</si>
  <si>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</si>
  <si>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</si>
  <si>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</si>
  <si>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</si>
  <si>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</si>
  <si>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</si>
  <si>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</si>
  <si>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</si>
  <si>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</si>
  <si>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</si>
  <si>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</si>
  <si>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</si>
  <si>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</si>
  <si>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</si>
  <si>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</si>
  <si>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</si>
  <si>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</si>
  <si>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</si>
  <si>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</si>
  <si>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</si>
  <si>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</si>
  <si>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</si>
  <si>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</si>
  <si>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</si>
  <si>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</si>
  <si>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</si>
  <si>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</si>
  <si>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</si>
  <si>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</si>
  <si>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</si>
  <si>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</si>
  <si>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</si>
  <si>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</si>
  <si>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</si>
  <si>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</si>
  <si>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</si>
  <si>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</si>
  <si>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</si>
  <si>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</si>
  <si>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C001</t>
  </si>
  <si>
    <t>김승리</t>
  </si>
  <si>
    <t>B002</t>
  </si>
  <si>
    <t>최적극</t>
  </si>
  <si>
    <t>A004</t>
  </si>
  <si>
    <t>김튼튼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</si>
  <si>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</si>
  <si>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</si>
  <si>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</si>
  <si>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</si>
  <si>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</si>
  <si>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</si>
  <si>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</si>
  <si>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</si>
  <si>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</si>
  <si>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</si>
  <si>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</si>
  <si>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</si>
  <si>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</si>
  <si>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</si>
  <si>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</si>
  <si>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</si>
  <si>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</si>
  <si>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</si>
  <si>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</si>
  <si>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</si>
  <si>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</si>
  <si>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</si>
  <si>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</si>
  <si>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</si>
  <si>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</si>
  <si>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</si>
  <si>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</si>
  <si>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</si>
  <si>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성명</t>
    <phoneticPr fontId="1" type="noConversion"/>
  </si>
  <si>
    <t>주민등록번호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</si>
  <si>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</si>
  <si>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</si>
  <si>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</si>
  <si>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</si>
  <si>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</si>
  <si>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</si>
  <si>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</si>
  <si>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</si>
  <si>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</si>
  <si>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</si>
  <si>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</si>
  <si>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</si>
  <si>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</si>
  <si>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</si>
  <si>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</si>
  <si>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</si>
  <si>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여</t>
    <phoneticPr fontId="1" type="noConversion"/>
  </si>
  <si>
    <t>남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</si>
  <si>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</si>
  <si>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</si>
  <si>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</si>
  <si>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820525-167****</t>
    <phoneticPr fontId="1" type="noConversion"/>
  </si>
  <si>
    <t>821115-212****</t>
    <phoneticPr fontId="1" type="noConversion"/>
  </si>
  <si>
    <t>830930-209****</t>
    <phoneticPr fontId="1" type="noConversion"/>
  </si>
  <si>
    <t>행 레이블</t>
  </si>
  <si>
    <t>총합계</t>
  </si>
  <si>
    <t>열 레이블</t>
  </si>
  <si>
    <t>합계 : 평점</t>
  </si>
  <si>
    <t>차월이월</t>
    <phoneticPr fontId="1" type="noConversion"/>
  </si>
  <si>
    <t>&lt;=50</t>
    <phoneticPr fontId="1" type="noConversion"/>
  </si>
  <si>
    <t>매출평균</t>
    <phoneticPr fontId="1" type="noConversion"/>
  </si>
  <si>
    <t>#</t>
  </si>
  <si>
    <t>상여금비율</t>
  </si>
  <si>
    <t>공제계비율</t>
  </si>
  <si>
    <t>이지형부장</t>
  </si>
  <si>
    <t>오지명부장</t>
  </si>
  <si>
    <t>만든 사람 김동우 날짜 2025-11-05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</si>
  <si>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</si>
  <si>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</si>
  <si>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</si>
  <si>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</si>
  <si>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</si>
  <si>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</si>
  <si>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</si>
  <si>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상여급/공지계비율인하</t>
  </si>
  <si>
    <t>상여급/공제계비율인상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</si>
</sst>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2" xfId="3" applyAlignment="1">
      <alignment horizontal="centerContinuous" vertical="center"/>
    </xf>
    <xf numFmtId="177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2" fillId="3" borderId="3" xfId="4" applyBorder="1" applyAlignment="1">
      <alignment horizontal="center" vertical="center"/>
    </xf>
    <xf numFmtId="0" fontId="2" fillId="3" borderId="4" xfId="4" applyBorder="1" applyAlignment="1">
      <alignment horizontal="center" vertical="center"/>
    </xf>
    <xf numFmtId="0" fontId="2" fillId="3" borderId="5" xfId="4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41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12" fillId="5" borderId="14" xfId="0" applyFont="1" applyFill="1" applyBorder="1" applyAlignment="1">
      <alignment horizontal="left" vertical="center"/>
    </xf>
    <xf numFmtId="0" fontId="11" fillId="5" borderId="12" xfId="0" applyFont="1" applyFill="1" applyBorder="1" applyAlignment="1">
      <alignment horizontal="left" vertical="center"/>
    </xf>
    <xf numFmtId="0" fontId="12" fillId="5" borderId="12" xfId="0" applyFont="1" applyFill="1" applyBorder="1" applyAlignment="1">
      <alignment horizontal="left" vertical="center"/>
    </xf>
    <xf numFmtId="0" fontId="14" fillId="6" borderId="15" xfId="0" applyFont="1" applyFill="1" applyBorder="1" applyAlignment="1">
      <alignment horizontal="left" vertical="center"/>
    </xf>
    <xf numFmtId="0" fontId="15" fillId="6" borderId="15" xfId="0" applyFont="1" applyFill="1" applyBorder="1" applyAlignment="1">
      <alignment horizontal="left" vertical="center"/>
    </xf>
    <xf numFmtId="0" fontId="13" fillId="6" borderId="13" xfId="0" applyFont="1" applyFill="1" applyBorder="1" applyAlignment="1">
      <alignment horizontal="left" vertical="center"/>
    </xf>
    <xf numFmtId="0" fontId="11" fillId="5" borderId="12" xfId="0" applyFont="1" applyFill="1" applyBorder="1" applyAlignment="1">
      <alignment horizontal="right" vertical="center"/>
    </xf>
    <xf numFmtId="0" fontId="11" fillId="5" borderId="14" xfId="0" applyFont="1" applyFill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13" fillId="6" borderId="0" xfId="0" applyFont="1" applyFill="1" applyBorder="1" applyAlignment="1">
      <alignment horizontal="left" vertical="center"/>
    </xf>
    <xf numFmtId="9" fontId="0" fillId="7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</cellXfs>
  <cellStyles count="5">
    <cellStyle name="60% - 강조색1" xfId="4" builtinId="32"/>
    <cellStyle name="백분율" xfId="2" builtinId="5"/>
    <cellStyle name="쉼표 [0]" xfId="1" builtinId="6"/>
    <cellStyle name="제목 2" xfId="3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차트작업!$B$4:$B$10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차트작업!$E$4:$E$10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차트작업!$B$4:$B$10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차트작업!$F$4:$F$10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차트작업!$B$4:$B$10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차트작업!$G$4:$G$10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차트작업!$B$4:$B$10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차트작업!$H$4:$H$10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A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9FBC188A-E743-40ED-E889-D506A74EFEF0}"/>
            </a:ext>
          </a:extLst>
        </xdr:cNvPr>
        <xdr:cNvSpPr/>
      </xdr:nvSpPr>
      <xdr:spPr>
        <a:xfrm>
          <a:off x="2819400" y="2209800"/>
          <a:ext cx="14478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196850</xdr:rowOff>
    </xdr:from>
    <xdr:to>
      <xdr:col>8</xdr:col>
      <xdr:colOff>0</xdr:colOff>
      <xdr:row>30</xdr:row>
      <xdr:rowOff>196850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동우" refreshedDate="45966.558268287037" createdVersion="8" refreshedVersion="8" minRefreshableVersion="3" recordCount="8" xr:uid="{370ABB1E-FB84-4131-9AB3-4A512E37567F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AE8486-0013-4419-A32F-64CE2C87AE96}" name="피벗 테이블2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C9" sqref="C9"/>
    </sheetView>
  </sheetViews>
  <sheetFormatPr defaultRowHeight="17" x14ac:dyDescent="0.45"/>
  <cols>
    <col min="3" max="3" width="14.25" bestFit="1" customWidth="1"/>
    <col min="5" max="5" width="11.83203125" bestFit="1" customWidth="1"/>
    <col min="6" max="6" width="9.08203125" bestFit="1" customWidth="1"/>
  </cols>
  <sheetData>
    <row r="1" spans="1:7" x14ac:dyDescent="0.45">
      <c r="A1" t="s">
        <v>0</v>
      </c>
    </row>
    <row r="3" spans="1:7" x14ac:dyDescent="0.45">
      <c r="A3" s="2" t="s">
        <v>265</v>
      </c>
      <c r="B3" s="2" t="s">
        <v>266</v>
      </c>
      <c r="C3" s="2" t="s">
        <v>267</v>
      </c>
      <c r="D3" s="2" t="s">
        <v>268</v>
      </c>
      <c r="E3" s="2" t="s">
        <v>269</v>
      </c>
      <c r="F3" s="2" t="s">
        <v>270</v>
      </c>
      <c r="G3" s="2" t="s">
        <v>271</v>
      </c>
    </row>
    <row r="4" spans="1:7" x14ac:dyDescent="0.45">
      <c r="A4" s="2" t="s">
        <v>272</v>
      </c>
      <c r="B4" s="2" t="s">
        <v>278</v>
      </c>
      <c r="C4" s="2" t="s">
        <v>286</v>
      </c>
      <c r="D4" s="2" t="s">
        <v>284</v>
      </c>
      <c r="E4" s="3">
        <v>42431</v>
      </c>
      <c r="F4" s="1">
        <v>430000</v>
      </c>
      <c r="G4" s="2">
        <v>570</v>
      </c>
    </row>
    <row r="5" spans="1:7" x14ac:dyDescent="0.45">
      <c r="A5" s="2" t="s">
        <v>273</v>
      </c>
      <c r="B5" s="2" t="s">
        <v>279</v>
      </c>
      <c r="C5" s="2" t="s">
        <v>287</v>
      </c>
      <c r="D5" s="2" t="s">
        <v>285</v>
      </c>
      <c r="E5" s="3">
        <v>42831</v>
      </c>
      <c r="F5" s="1">
        <v>230000</v>
      </c>
      <c r="G5" s="2">
        <v>450</v>
      </c>
    </row>
    <row r="6" spans="1:7" x14ac:dyDescent="0.45">
      <c r="A6" s="2" t="s">
        <v>274</v>
      </c>
      <c r="B6" s="2" t="s">
        <v>280</v>
      </c>
      <c r="C6" s="2" t="s">
        <v>288</v>
      </c>
      <c r="D6" s="2" t="s">
        <v>285</v>
      </c>
      <c r="E6" s="3">
        <v>42876</v>
      </c>
      <c r="F6" s="1">
        <v>275000</v>
      </c>
      <c r="G6" s="2">
        <v>450</v>
      </c>
    </row>
    <row r="7" spans="1:7" x14ac:dyDescent="0.45">
      <c r="A7" s="2" t="s">
        <v>275</v>
      </c>
      <c r="B7" s="2" t="s">
        <v>281</v>
      </c>
      <c r="C7" s="2" t="s">
        <v>289</v>
      </c>
      <c r="D7" s="2" t="s">
        <v>285</v>
      </c>
      <c r="E7" s="3">
        <v>43129</v>
      </c>
      <c r="F7" s="1">
        <v>326000</v>
      </c>
      <c r="G7" s="2">
        <v>380</v>
      </c>
    </row>
    <row r="8" spans="1:7" x14ac:dyDescent="0.45">
      <c r="A8" s="2" t="s">
        <v>276</v>
      </c>
      <c r="B8" s="2" t="s">
        <v>282</v>
      </c>
      <c r="C8" s="2" t="s">
        <v>291</v>
      </c>
      <c r="D8" s="2" t="s">
        <v>284</v>
      </c>
      <c r="E8" s="3">
        <v>43385</v>
      </c>
      <c r="F8" s="1">
        <v>125000</v>
      </c>
      <c r="G8" s="2">
        <v>120</v>
      </c>
    </row>
    <row r="9" spans="1:7" x14ac:dyDescent="0.45">
      <c r="A9" s="14" t="s">
        <v>277</v>
      </c>
      <c r="B9" s="2" t="s">
        <v>283</v>
      </c>
      <c r="C9" s="2" t="s">
        <v>290</v>
      </c>
      <c r="D9" s="2" t="s">
        <v>284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200E0-68C5-412A-A20B-2CA5F492636D}">
  <sheetPr>
    <outlinePr summaryBelow="0"/>
  </sheetPr>
  <dimension ref="B1:F13"/>
  <sheetViews>
    <sheetView showGridLines="0" tabSelected="1" workbookViewId="0"/>
  </sheetViews>
  <sheetFormatPr defaultRowHeight="17" outlineLevelRow="1" outlineLevelCol="1" x14ac:dyDescent="0.45"/>
  <cols>
    <col min="3" max="3" width="10.4140625" bestFit="1" customWidth="1"/>
    <col min="4" max="6" width="21" bestFit="1" customWidth="1" outlineLevel="1"/>
  </cols>
  <sheetData>
    <row r="1" spans="2:6" ht="17.5" thickBot="1" x14ac:dyDescent="0.5"/>
    <row r="2" spans="2:6" x14ac:dyDescent="0.45">
      <c r="B2" s="34" t="s">
        <v>305</v>
      </c>
      <c r="C2" s="35"/>
      <c r="D2" s="39"/>
      <c r="E2" s="39"/>
      <c r="F2" s="39"/>
    </row>
    <row r="3" spans="2:6" collapsed="1" x14ac:dyDescent="0.45">
      <c r="B3" s="33"/>
      <c r="C3" s="33"/>
      <c r="D3" s="40" t="s">
        <v>307</v>
      </c>
      <c r="E3" s="40" t="s">
        <v>312</v>
      </c>
      <c r="F3" s="40" t="s">
        <v>313</v>
      </c>
    </row>
    <row r="4" spans="2:6" ht="32" hidden="1" outlineLevel="1" x14ac:dyDescent="0.45">
      <c r="B4" s="50"/>
      <c r="C4" s="50"/>
      <c r="D4" s="45"/>
      <c r="E4" s="52" t="s">
        <v>304</v>
      </c>
      <c r="F4" s="52" t="s">
        <v>304</v>
      </c>
    </row>
    <row r="5" spans="2:6" x14ac:dyDescent="0.45">
      <c r="B5" s="36" t="s">
        <v>306</v>
      </c>
      <c r="C5" s="37"/>
      <c r="D5" s="49"/>
      <c r="E5" s="49"/>
      <c r="F5" s="49"/>
    </row>
    <row r="6" spans="2:6" outlineLevel="1" x14ac:dyDescent="0.45">
      <c r="B6" s="50"/>
      <c r="C6" s="50" t="s">
        <v>300</v>
      </c>
      <c r="D6" s="46">
        <v>0.8</v>
      </c>
      <c r="E6" s="51">
        <v>0.7</v>
      </c>
      <c r="F6" s="51">
        <v>0.9</v>
      </c>
    </row>
    <row r="7" spans="2:6" outlineLevel="1" x14ac:dyDescent="0.45">
      <c r="B7" s="50"/>
      <c r="C7" s="50" t="s">
        <v>301</v>
      </c>
      <c r="D7" s="46">
        <v>0.12</v>
      </c>
      <c r="E7" s="51">
        <v>0.11</v>
      </c>
      <c r="F7" s="51">
        <v>0.13</v>
      </c>
    </row>
    <row r="8" spans="2:6" x14ac:dyDescent="0.45">
      <c r="B8" s="36" t="s">
        <v>308</v>
      </c>
      <c r="C8" s="37"/>
      <c r="D8" s="49"/>
      <c r="E8" s="49"/>
      <c r="F8" s="49"/>
    </row>
    <row r="9" spans="2:6" outlineLevel="1" x14ac:dyDescent="0.45">
      <c r="B9" s="50"/>
      <c r="C9" s="50" t="s">
        <v>302</v>
      </c>
      <c r="D9" s="47">
        <v>5386000</v>
      </c>
      <c r="E9" s="47">
        <v>5144000</v>
      </c>
      <c r="F9" s="47">
        <v>5620000</v>
      </c>
    </row>
    <row r="10" spans="2:6" ht="17.5" outlineLevel="1" thickBot="1" x14ac:dyDescent="0.5">
      <c r="B10" s="38"/>
      <c r="C10" s="38" t="s">
        <v>303</v>
      </c>
      <c r="D10" s="48">
        <v>5211000</v>
      </c>
      <c r="E10" s="48">
        <v>4978000</v>
      </c>
      <c r="F10" s="48">
        <v>5438000</v>
      </c>
    </row>
    <row r="11" spans="2:6" x14ac:dyDescent="0.45">
      <c r="B11" t="s">
        <v>309</v>
      </c>
    </row>
    <row r="12" spans="2:6" x14ac:dyDescent="0.45">
      <c r="B12" t="s">
        <v>310</v>
      </c>
    </row>
    <row r="13" spans="2:6" x14ac:dyDescent="0.45">
      <c r="B13" t="s">
        <v>311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D15" sqref="D15"/>
    </sheetView>
  </sheetViews>
  <sheetFormatPr defaultRowHeight="17" x14ac:dyDescent="0.45"/>
  <cols>
    <col min="3" max="3" width="11" bestFit="1" customWidth="1"/>
    <col min="5" max="6" width="9.5" bestFit="1" customWidth="1"/>
  </cols>
  <sheetData>
    <row r="1" spans="1:10" ht="21" x14ac:dyDescent="0.45">
      <c r="A1" s="41" t="s">
        <v>252</v>
      </c>
      <c r="B1" s="41"/>
      <c r="C1" s="41"/>
      <c r="D1" s="41"/>
      <c r="E1" s="41"/>
      <c r="F1" s="41"/>
      <c r="G1" s="41"/>
      <c r="H1" s="41"/>
      <c r="I1" s="41"/>
      <c r="J1" s="41"/>
    </row>
    <row r="3" spans="1:10" x14ac:dyDescent="0.45">
      <c r="A3" s="29" t="s">
        <v>197</v>
      </c>
      <c r="B3" s="30" t="s">
        <v>253</v>
      </c>
      <c r="C3" s="30" t="s">
        <v>254</v>
      </c>
      <c r="D3" s="30" t="s">
        <v>2</v>
      </c>
      <c r="E3" s="30" t="s">
        <v>32</v>
      </c>
      <c r="F3" s="30" t="s">
        <v>33</v>
      </c>
      <c r="G3" s="30" t="s">
        <v>198</v>
      </c>
      <c r="H3" s="30" t="s">
        <v>199</v>
      </c>
      <c r="I3" s="30" t="s">
        <v>200</v>
      </c>
      <c r="J3" s="30" t="s">
        <v>201</v>
      </c>
    </row>
    <row r="4" spans="1:10" x14ac:dyDescent="0.45">
      <c r="A4" s="6" t="s">
        <v>202</v>
      </c>
      <c r="B4" s="6" t="s">
        <v>203</v>
      </c>
      <c r="C4" s="6" t="s">
        <v>255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45">
      <c r="A5" s="6" t="s">
        <v>204</v>
      </c>
      <c r="B5" s="6" t="s">
        <v>205</v>
      </c>
      <c r="C5" s="6" t="s">
        <v>256</v>
      </c>
      <c r="D5" s="6" t="s">
        <v>4</v>
      </c>
      <c r="E5" s="9">
        <v>45324</v>
      </c>
      <c r="F5" s="9">
        <v>45326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45">
      <c r="A6" s="6" t="s">
        <v>206</v>
      </c>
      <c r="B6" s="6" t="s">
        <v>207</v>
      </c>
      <c r="C6" s="6" t="s">
        <v>257</v>
      </c>
      <c r="D6" s="6" t="s">
        <v>3</v>
      </c>
      <c r="E6" s="9">
        <v>45330</v>
      </c>
      <c r="F6" s="9">
        <v>45332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45">
      <c r="A7" s="6" t="s">
        <v>208</v>
      </c>
      <c r="B7" s="6" t="s">
        <v>6</v>
      </c>
      <c r="C7" s="6" t="s">
        <v>258</v>
      </c>
      <c r="D7" s="6" t="s">
        <v>4</v>
      </c>
      <c r="E7" s="9">
        <v>45335</v>
      </c>
      <c r="F7" s="9">
        <v>45336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45">
      <c r="A8" s="6" t="s">
        <v>209</v>
      </c>
      <c r="B8" s="6" t="s">
        <v>7</v>
      </c>
      <c r="C8" s="6" t="s">
        <v>259</v>
      </c>
      <c r="D8" s="6" t="s">
        <v>4</v>
      </c>
      <c r="E8" s="9">
        <v>45337</v>
      </c>
      <c r="F8" s="9">
        <v>45338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45">
      <c r="A9" s="6" t="s">
        <v>210</v>
      </c>
      <c r="B9" s="6" t="s">
        <v>211</v>
      </c>
      <c r="C9" s="6" t="s">
        <v>260</v>
      </c>
      <c r="D9" s="6" t="s">
        <v>3</v>
      </c>
      <c r="E9" s="9">
        <v>45342</v>
      </c>
      <c r="F9" s="9">
        <v>45344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0"/>
  <sheetViews>
    <sheetView workbookViewId="0">
      <selection activeCell="C7" activeCellId="1" sqref="C6 C7"/>
    </sheetView>
  </sheetViews>
  <sheetFormatPr defaultRowHeight="17" x14ac:dyDescent="0.45"/>
  <cols>
    <col min="3" max="3" width="12.33203125" bestFit="1" customWidth="1"/>
  </cols>
  <sheetData>
    <row r="1" spans="1:9" ht="21" x14ac:dyDescent="0.45">
      <c r="A1" s="41" t="s">
        <v>214</v>
      </c>
      <c r="B1" s="41"/>
      <c r="C1" s="41"/>
      <c r="D1" s="41"/>
      <c r="E1" s="41"/>
      <c r="F1" s="41"/>
      <c r="G1" s="41"/>
      <c r="H1" s="41"/>
      <c r="I1" s="41"/>
    </row>
    <row r="3" spans="1:9" x14ac:dyDescent="0.45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45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45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0" si="0">SUM(E5:H5)</f>
        <v>83</v>
      </c>
    </row>
    <row r="6" spans="1:9" x14ac:dyDescent="0.45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45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45">
      <c r="A8" s="6" t="s">
        <v>232</v>
      </c>
      <c r="B8" s="6" t="s">
        <v>233</v>
      </c>
      <c r="C8" s="6" t="s">
        <v>224</v>
      </c>
      <c r="D8" s="6" t="s">
        <v>4</v>
      </c>
      <c r="E8" s="6">
        <v>26</v>
      </c>
      <c r="F8" s="6">
        <v>32</v>
      </c>
      <c r="G8" s="6">
        <v>10</v>
      </c>
      <c r="H8" s="6">
        <v>18</v>
      </c>
      <c r="I8" s="6">
        <f t="shared" si="0"/>
        <v>86</v>
      </c>
    </row>
    <row r="9" spans="1:9" x14ac:dyDescent="0.45">
      <c r="A9" s="6" t="s">
        <v>234</v>
      </c>
      <c r="B9" s="6" t="s">
        <v>235</v>
      </c>
      <c r="C9" s="6" t="s">
        <v>229</v>
      </c>
      <c r="D9" s="6" t="s">
        <v>4</v>
      </c>
      <c r="E9" s="6">
        <v>25</v>
      </c>
      <c r="F9" s="6">
        <v>34</v>
      </c>
      <c r="G9" s="6">
        <v>8</v>
      </c>
      <c r="H9" s="6">
        <v>20</v>
      </c>
      <c r="I9" s="6">
        <f t="shared" si="0"/>
        <v>87</v>
      </c>
    </row>
    <row r="10" spans="1:9" x14ac:dyDescent="0.45">
      <c r="A10" s="6" t="s">
        <v>236</v>
      </c>
      <c r="B10" s="6" t="s">
        <v>237</v>
      </c>
      <c r="C10" s="6" t="s">
        <v>224</v>
      </c>
      <c r="D10" s="6" t="s">
        <v>4</v>
      </c>
      <c r="E10" s="6">
        <v>30</v>
      </c>
      <c r="F10" s="6">
        <v>37</v>
      </c>
      <c r="G10" s="6">
        <v>8</v>
      </c>
      <c r="H10" s="6">
        <v>18</v>
      </c>
      <c r="I10" s="6">
        <f t="shared" si="0"/>
        <v>93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G10" sqref="G10"/>
    </sheetView>
  </sheetViews>
  <sheetFormatPr defaultRowHeight="17" x14ac:dyDescent="0.45"/>
  <cols>
    <col min="4" max="4" width="13.08203125" bestFit="1" customWidth="1"/>
    <col min="6" max="6" width="13.08203125" bestFit="1" customWidth="1"/>
  </cols>
  <sheetData>
    <row r="1" spans="1:7" ht="25" customHeight="1" thickBot="1" x14ac:dyDescent="0.5">
      <c r="A1" s="15" t="s">
        <v>93</v>
      </c>
      <c r="B1" s="15"/>
      <c r="C1" s="15"/>
      <c r="D1" s="15"/>
      <c r="E1" s="15"/>
      <c r="F1" s="15"/>
      <c r="G1" s="15"/>
    </row>
    <row r="2" spans="1:7" ht="18" thickTop="1" thickBot="1" x14ac:dyDescent="0.5"/>
    <row r="3" spans="1:7" x14ac:dyDescent="0.45">
      <c r="A3" s="18" t="s">
        <v>94</v>
      </c>
      <c r="B3" s="19" t="s">
        <v>95</v>
      </c>
      <c r="C3" s="19" t="s">
        <v>96</v>
      </c>
      <c r="D3" s="19" t="s">
        <v>97</v>
      </c>
      <c r="E3" s="19" t="s">
        <v>98</v>
      </c>
      <c r="F3" s="19" t="s">
        <v>99</v>
      </c>
      <c r="G3" s="20" t="s">
        <v>100</v>
      </c>
    </row>
    <row r="4" spans="1:7" x14ac:dyDescent="0.45">
      <c r="A4" s="21" t="s">
        <v>101</v>
      </c>
      <c r="B4" s="6">
        <v>200</v>
      </c>
      <c r="C4" s="6">
        <v>220</v>
      </c>
      <c r="D4" s="16">
        <v>26400000</v>
      </c>
      <c r="E4" s="17">
        <v>0.1</v>
      </c>
      <c r="F4" s="16">
        <v>23760000</v>
      </c>
      <c r="G4" s="22">
        <v>1.1000000000000001</v>
      </c>
    </row>
    <row r="5" spans="1:7" x14ac:dyDescent="0.45">
      <c r="A5" s="21" t="s">
        <v>64</v>
      </c>
      <c r="B5" s="6">
        <v>150</v>
      </c>
      <c r="C5" s="6">
        <v>120</v>
      </c>
      <c r="D5" s="16">
        <v>14400000</v>
      </c>
      <c r="E5" s="17">
        <v>0</v>
      </c>
      <c r="F5" s="16">
        <v>14400000</v>
      </c>
      <c r="G5" s="22">
        <v>0.8</v>
      </c>
    </row>
    <row r="6" spans="1:7" x14ac:dyDescent="0.45">
      <c r="A6" s="21" t="s">
        <v>102</v>
      </c>
      <c r="B6" s="6">
        <v>120</v>
      </c>
      <c r="C6" s="6">
        <v>100</v>
      </c>
      <c r="D6" s="16">
        <v>12000000</v>
      </c>
      <c r="E6" s="17">
        <v>0</v>
      </c>
      <c r="F6" s="16">
        <v>12000000</v>
      </c>
      <c r="G6" s="22">
        <v>0.83</v>
      </c>
    </row>
    <row r="7" spans="1:7" x14ac:dyDescent="0.45">
      <c r="A7" s="21" t="s">
        <v>103</v>
      </c>
      <c r="B7" s="6">
        <v>300</v>
      </c>
      <c r="C7" s="6">
        <v>220</v>
      </c>
      <c r="D7" s="16">
        <v>66000000</v>
      </c>
      <c r="E7" s="17">
        <v>0.2</v>
      </c>
      <c r="F7" s="16">
        <v>52800000</v>
      </c>
      <c r="G7" s="22">
        <v>0.73</v>
      </c>
    </row>
    <row r="8" spans="1:7" x14ac:dyDescent="0.45">
      <c r="A8" s="21" t="s">
        <v>104</v>
      </c>
      <c r="B8" s="6">
        <v>200</v>
      </c>
      <c r="C8" s="6">
        <v>210</v>
      </c>
      <c r="D8" s="16">
        <v>63000000</v>
      </c>
      <c r="E8" s="17">
        <v>0.2</v>
      </c>
      <c r="F8" s="16">
        <v>50400000</v>
      </c>
      <c r="G8" s="22">
        <v>1.05</v>
      </c>
    </row>
    <row r="9" spans="1:7" x14ac:dyDescent="0.45">
      <c r="A9" s="21" t="s">
        <v>105</v>
      </c>
      <c r="B9" s="6">
        <v>150</v>
      </c>
      <c r="C9" s="6">
        <v>150</v>
      </c>
      <c r="D9" s="16">
        <v>45000000</v>
      </c>
      <c r="E9" s="17">
        <v>0.15</v>
      </c>
      <c r="F9" s="16">
        <v>38250000</v>
      </c>
      <c r="G9" s="22">
        <v>1</v>
      </c>
    </row>
    <row r="10" spans="1:7" ht="17.5" thickBot="1" x14ac:dyDescent="0.5">
      <c r="A10" s="23" t="s">
        <v>106</v>
      </c>
      <c r="B10" s="24">
        <v>1120</v>
      </c>
      <c r="C10" s="24">
        <v>1020</v>
      </c>
      <c r="D10" s="25">
        <v>226800000</v>
      </c>
      <c r="E10" s="26"/>
      <c r="F10" s="25">
        <v>191610000</v>
      </c>
      <c r="G10" s="27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G8" sqref="G8"/>
    </sheetView>
  </sheetViews>
  <sheetFormatPr defaultRowHeight="17" x14ac:dyDescent="0.45"/>
  <cols>
    <col min="2" max="11" width="5.58203125" customWidth="1"/>
  </cols>
  <sheetData>
    <row r="1" spans="1:11" ht="21" x14ac:dyDescent="0.45">
      <c r="A1" s="41" t="s">
        <v>107</v>
      </c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11" ht="16.5" customHeight="1" x14ac:dyDescent="0.4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45">
      <c r="A3" s="42" t="s">
        <v>108</v>
      </c>
      <c r="B3" s="42" t="s">
        <v>109</v>
      </c>
      <c r="C3" s="42"/>
      <c r="D3" s="42"/>
      <c r="E3" s="42"/>
      <c r="F3" s="42"/>
      <c r="G3" s="42"/>
      <c r="H3" s="42"/>
      <c r="I3" s="42"/>
      <c r="J3" s="42"/>
      <c r="K3" s="42"/>
    </row>
    <row r="4" spans="1:11" x14ac:dyDescent="0.45">
      <c r="A4" s="42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45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45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45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45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45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45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45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45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workbookViewId="0">
      <selection activeCell="A15" sqref="A15"/>
    </sheetView>
  </sheetViews>
  <sheetFormatPr defaultRowHeight="17" x14ac:dyDescent="0.45"/>
  <cols>
    <col min="3" max="4" width="8.5" bestFit="1" customWidth="1"/>
    <col min="5" max="5" width="10.58203125" bestFit="1" customWidth="1"/>
    <col min="6" max="6" width="8.6640625" customWidth="1"/>
    <col min="7" max="7" width="10.58203125" bestFit="1" customWidth="1"/>
    <col min="8" max="8" width="8.6640625" customWidth="1"/>
    <col min="9" max="9" width="9.08203125" bestFit="1" customWidth="1"/>
  </cols>
  <sheetData>
    <row r="1" spans="1:9" ht="21" x14ac:dyDescent="0.45">
      <c r="A1" s="41" t="s">
        <v>111</v>
      </c>
      <c r="B1" s="41"/>
      <c r="C1" s="41"/>
      <c r="D1" s="41"/>
      <c r="E1" s="41"/>
      <c r="F1" s="41"/>
      <c r="G1" s="41"/>
      <c r="H1" s="41"/>
      <c r="I1" s="41"/>
    </row>
    <row r="3" spans="1:9" x14ac:dyDescent="0.45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45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45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45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45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45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45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45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45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45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45">
      <c r="A14" s="2" t="s">
        <v>298</v>
      </c>
      <c r="B14" s="2" t="s">
        <v>296</v>
      </c>
    </row>
    <row r="15" spans="1:9" x14ac:dyDescent="0.45">
      <c r="A15" s="28" t="b">
        <f>F4&gt;=AVERAGE(F4:F12)</f>
        <v>1</v>
      </c>
      <c r="B15" s="2" t="s">
        <v>297</v>
      </c>
    </row>
    <row r="18" spans="1:9" x14ac:dyDescent="0.45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 x14ac:dyDescent="0.45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45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45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opLeftCell="A10" workbookViewId="0">
      <selection activeCell="J16" sqref="J16:J23"/>
    </sheetView>
  </sheetViews>
  <sheetFormatPr defaultRowHeight="17" x14ac:dyDescent="0.45"/>
  <cols>
    <col min="3" max="3" width="10.08203125" bestFit="1" customWidth="1"/>
    <col min="4" max="4" width="11.08203125" bestFit="1" customWidth="1"/>
    <col min="5" max="5" width="8.83203125" bestFit="1" customWidth="1"/>
    <col min="7" max="7" width="8.6640625" customWidth="1"/>
    <col min="8" max="8" width="10.75" bestFit="1" customWidth="1"/>
    <col min="9" max="10" width="9.5" bestFit="1" customWidth="1"/>
  </cols>
  <sheetData>
    <row r="1" spans="1:10" x14ac:dyDescent="0.45">
      <c r="A1" s="4" t="s">
        <v>8</v>
      </c>
      <c r="B1" s="5" t="s">
        <v>9</v>
      </c>
      <c r="G1" s="4" t="s">
        <v>31</v>
      </c>
      <c r="H1" s="5" t="s">
        <v>241</v>
      </c>
    </row>
    <row r="2" spans="1:10" x14ac:dyDescent="0.45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240</v>
      </c>
      <c r="H2" s="6" t="s">
        <v>238</v>
      </c>
      <c r="I2" s="8" t="s">
        <v>239</v>
      </c>
    </row>
    <row r="3" spans="1:10" x14ac:dyDescent="0.45">
      <c r="A3" s="6" t="s">
        <v>15</v>
      </c>
      <c r="B3" s="6" t="s">
        <v>16</v>
      </c>
      <c r="C3" s="6" t="e" cm="1">
        <f t="array" ref="C3">_xlfn.IFS(MID(A3,3,1),"개발")</f>
        <v>#VALUE!</v>
      </c>
      <c r="D3" s="7">
        <v>700</v>
      </c>
      <c r="E3" s="7">
        <v>600</v>
      </c>
      <c r="G3" s="6" t="s">
        <v>242</v>
      </c>
      <c r="H3" s="10">
        <v>45812</v>
      </c>
      <c r="I3" s="6"/>
    </row>
    <row r="4" spans="1:10" x14ac:dyDescent="0.45">
      <c r="A4" s="6" t="s">
        <v>17</v>
      </c>
      <c r="B4" s="6" t="s">
        <v>18</v>
      </c>
      <c r="C4" s="6"/>
      <c r="D4" s="7">
        <v>650</v>
      </c>
      <c r="E4" s="7">
        <v>900</v>
      </c>
      <c r="G4" s="6" t="s">
        <v>243</v>
      </c>
      <c r="H4" s="10">
        <v>45813</v>
      </c>
      <c r="I4" s="6"/>
    </row>
    <row r="5" spans="1:10" x14ac:dyDescent="0.45">
      <c r="A5" s="6" t="s">
        <v>19</v>
      </c>
      <c r="B5" s="6" t="s">
        <v>20</v>
      </c>
      <c r="C5" s="6"/>
      <c r="D5" s="7">
        <v>560</v>
      </c>
      <c r="E5" s="7">
        <v>550</v>
      </c>
      <c r="G5" s="6" t="s">
        <v>244</v>
      </c>
      <c r="H5" s="10">
        <v>45814</v>
      </c>
      <c r="I5" s="6"/>
    </row>
    <row r="6" spans="1:10" x14ac:dyDescent="0.45">
      <c r="A6" s="6" t="s">
        <v>264</v>
      </c>
      <c r="B6" s="6" t="s">
        <v>21</v>
      </c>
      <c r="C6" s="6"/>
      <c r="D6" s="7">
        <v>430</v>
      </c>
      <c r="E6" s="7">
        <v>600</v>
      </c>
      <c r="G6" s="6" t="s">
        <v>245</v>
      </c>
      <c r="H6" s="10">
        <v>45818</v>
      </c>
      <c r="I6" s="6"/>
    </row>
    <row r="7" spans="1:10" x14ac:dyDescent="0.45">
      <c r="A7" s="6" t="s">
        <v>261</v>
      </c>
      <c r="B7" s="6" t="s">
        <v>22</v>
      </c>
      <c r="C7" s="6"/>
      <c r="D7" s="7">
        <v>1260</v>
      </c>
      <c r="E7" s="7">
        <v>1250</v>
      </c>
      <c r="G7" s="6" t="s">
        <v>246</v>
      </c>
      <c r="H7" s="10">
        <v>45821</v>
      </c>
      <c r="I7" s="6"/>
    </row>
    <row r="8" spans="1:10" x14ac:dyDescent="0.45">
      <c r="A8" s="6" t="s">
        <v>23</v>
      </c>
      <c r="B8" s="6" t="s">
        <v>24</v>
      </c>
      <c r="C8" s="6"/>
      <c r="D8" s="7">
        <v>980</v>
      </c>
      <c r="E8" s="7">
        <v>1000</v>
      </c>
      <c r="G8" s="6" t="s">
        <v>247</v>
      </c>
      <c r="H8" s="10">
        <v>45822</v>
      </c>
      <c r="I8" s="6"/>
    </row>
    <row r="9" spans="1:10" x14ac:dyDescent="0.45">
      <c r="A9" s="6" t="s">
        <v>25</v>
      </c>
      <c r="B9" s="6" t="s">
        <v>26</v>
      </c>
      <c r="C9" s="6"/>
      <c r="D9" s="7">
        <v>850</v>
      </c>
      <c r="E9" s="7">
        <v>550</v>
      </c>
      <c r="G9" s="6" t="s">
        <v>248</v>
      </c>
      <c r="H9" s="10">
        <v>45823</v>
      </c>
      <c r="I9" s="6"/>
    </row>
    <row r="10" spans="1:10" x14ac:dyDescent="0.45">
      <c r="A10" s="6" t="s">
        <v>27</v>
      </c>
      <c r="B10" s="6" t="s">
        <v>28</v>
      </c>
      <c r="C10" s="6"/>
      <c r="D10" s="7">
        <v>800</v>
      </c>
      <c r="E10" s="7">
        <v>1000</v>
      </c>
      <c r="G10" s="6" t="s">
        <v>249</v>
      </c>
      <c r="H10" s="10">
        <v>45825</v>
      </c>
      <c r="I10" s="6"/>
    </row>
    <row r="11" spans="1:10" x14ac:dyDescent="0.45">
      <c r="A11" s="6" t="s">
        <v>263</v>
      </c>
      <c r="B11" s="6" t="s">
        <v>29</v>
      </c>
      <c r="C11" s="6"/>
      <c r="D11" s="7">
        <v>600</v>
      </c>
      <c r="E11" s="7">
        <v>800</v>
      </c>
      <c r="G11" s="6" t="s">
        <v>250</v>
      </c>
      <c r="H11" s="10">
        <v>45828</v>
      </c>
      <c r="I11" s="6"/>
    </row>
    <row r="12" spans="1:10" x14ac:dyDescent="0.45">
      <c r="A12" s="6" t="s">
        <v>262</v>
      </c>
      <c r="B12" s="6" t="s">
        <v>30</v>
      </c>
      <c r="C12" s="6"/>
      <c r="D12" s="7">
        <v>700</v>
      </c>
      <c r="E12" s="7">
        <v>900</v>
      </c>
      <c r="G12" s="6" t="s">
        <v>251</v>
      </c>
      <c r="H12" s="10">
        <v>45829</v>
      </c>
      <c r="I12" s="6"/>
    </row>
    <row r="14" spans="1:10" x14ac:dyDescent="0.45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45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45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I16*HLOOKUP(G16&amp;RIGHT(H16,1),$G$26:$K$27,2,FALSE)</f>
        <v>960000</v>
      </c>
    </row>
    <row r="17" spans="1:11" x14ac:dyDescent="0.45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0">PROPER(LEFT(C17,3))&amp;YEAR(D17)</f>
        <v>Bel2022</v>
      </c>
      <c r="G17" s="6" t="s">
        <v>61</v>
      </c>
      <c r="H17" s="6" t="s">
        <v>63</v>
      </c>
      <c r="I17" s="6">
        <v>80</v>
      </c>
      <c r="J17" s="7">
        <f t="shared" ref="J17:J23" si="1">I17*HLOOKUP(G17&amp;RIGHT(H17,1),$G$26:$K$27,2,FALSE)</f>
        <v>760000</v>
      </c>
    </row>
    <row r="18" spans="1:11" x14ac:dyDescent="0.45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0"/>
        <v>And2020</v>
      </c>
      <c r="G18" s="6" t="s">
        <v>64</v>
      </c>
      <c r="H18" s="6" t="s">
        <v>63</v>
      </c>
      <c r="I18" s="6">
        <v>100</v>
      </c>
      <c r="J18" s="7">
        <f t="shared" si="1"/>
        <v>860000</v>
      </c>
    </row>
    <row r="19" spans="1:11" x14ac:dyDescent="0.45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0"/>
        <v>Chr2021</v>
      </c>
      <c r="G19" s="6" t="s">
        <v>64</v>
      </c>
      <c r="H19" s="6" t="s">
        <v>62</v>
      </c>
      <c r="I19" s="6">
        <v>90</v>
      </c>
      <c r="J19" s="7">
        <f t="shared" si="1"/>
        <v>792000</v>
      </c>
    </row>
    <row r="20" spans="1:11" x14ac:dyDescent="0.45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0"/>
        <v>Whi2017</v>
      </c>
      <c r="G20" s="6" t="s">
        <v>64</v>
      </c>
      <c r="H20" s="6" t="s">
        <v>63</v>
      </c>
      <c r="I20" s="6">
        <v>100</v>
      </c>
      <c r="J20" s="7">
        <f t="shared" si="1"/>
        <v>860000</v>
      </c>
    </row>
    <row r="21" spans="1:11" x14ac:dyDescent="0.45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0"/>
        <v>Sha2018</v>
      </c>
      <c r="G21" s="6" t="s">
        <v>61</v>
      </c>
      <c r="H21" s="6" t="s">
        <v>62</v>
      </c>
      <c r="I21" s="6">
        <v>80</v>
      </c>
      <c r="J21" s="7">
        <f t="shared" si="1"/>
        <v>768000</v>
      </c>
    </row>
    <row r="22" spans="1:11" x14ac:dyDescent="0.45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0"/>
        <v>Cam2019</v>
      </c>
      <c r="G22" s="6" t="s">
        <v>64</v>
      </c>
      <c r="H22" s="6" t="s">
        <v>62</v>
      </c>
      <c r="I22" s="6">
        <v>100</v>
      </c>
      <c r="J22" s="7">
        <f t="shared" si="1"/>
        <v>880000</v>
      </c>
    </row>
    <row r="23" spans="1:11" x14ac:dyDescent="0.45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0"/>
        <v>Dor2017</v>
      </c>
      <c r="G23" s="6" t="s">
        <v>61</v>
      </c>
      <c r="H23" s="6" t="s">
        <v>63</v>
      </c>
      <c r="I23" s="6">
        <v>90</v>
      </c>
      <c r="J23" s="7">
        <f t="shared" si="1"/>
        <v>855000</v>
      </c>
    </row>
    <row r="25" spans="1:11" x14ac:dyDescent="0.45">
      <c r="A25" s="4" t="s">
        <v>72</v>
      </c>
      <c r="B25" s="5" t="s">
        <v>73</v>
      </c>
      <c r="G25" t="s">
        <v>65</v>
      </c>
    </row>
    <row r="26" spans="1:11" x14ac:dyDescent="0.45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45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45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45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45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45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45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45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45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45">
      <c r="A36" s="43" t="s">
        <v>92</v>
      </c>
      <c r="B36" s="43"/>
      <c r="C36" s="43"/>
      <c r="D36" s="43"/>
    </row>
    <row r="37" spans="1:4" x14ac:dyDescent="0.45">
      <c r="A37" s="44">
        <f>ROUND(DSUM(A26:D34,D26,B26:B27),-3)</f>
        <v>13574000</v>
      </c>
      <c r="B37" s="44"/>
      <c r="C37" s="44"/>
      <c r="D37" s="44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12"/>
  <sheetViews>
    <sheetView workbookViewId="0">
      <selection activeCell="D9" sqref="D9"/>
    </sheetView>
  </sheetViews>
  <sheetFormatPr defaultRowHeight="17" x14ac:dyDescent="0.45"/>
  <sheetData>
    <row r="1" spans="1:9" ht="21" x14ac:dyDescent="0.45">
      <c r="A1" s="41" t="s">
        <v>127</v>
      </c>
      <c r="B1" s="41"/>
      <c r="C1" s="41"/>
      <c r="D1" s="41"/>
      <c r="E1" s="41"/>
      <c r="F1" s="41"/>
      <c r="G1" s="41"/>
      <c r="H1" s="41"/>
      <c r="I1" s="41"/>
    </row>
    <row r="2" spans="1:9" x14ac:dyDescent="0.45">
      <c r="I2" s="12" t="s">
        <v>128</v>
      </c>
    </row>
    <row r="3" spans="1:9" x14ac:dyDescent="0.45">
      <c r="A3" s="6" t="s">
        <v>140</v>
      </c>
      <c r="B3" s="6" t="s">
        <v>141</v>
      </c>
      <c r="C3" s="6" t="s">
        <v>82</v>
      </c>
      <c r="D3" s="6">
        <v>17</v>
      </c>
      <c r="E3" s="7">
        <v>3400</v>
      </c>
      <c r="F3" s="7">
        <v>170</v>
      </c>
      <c r="G3" s="7">
        <v>3570</v>
      </c>
      <c r="H3" s="6" t="s">
        <v>142</v>
      </c>
      <c r="I3" s="6" t="s">
        <v>143</v>
      </c>
    </row>
    <row r="4" spans="1:9" x14ac:dyDescent="0.45">
      <c r="A4" s="6" t="s">
        <v>151</v>
      </c>
      <c r="B4" s="6" t="s">
        <v>145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152</v>
      </c>
      <c r="I4" s="6" t="s">
        <v>143</v>
      </c>
    </row>
    <row r="5" spans="1:9" x14ac:dyDescent="0.45">
      <c r="A5" s="6" t="s">
        <v>136</v>
      </c>
      <c r="B5" s="6" t="s">
        <v>137</v>
      </c>
      <c r="C5" s="6" t="s">
        <v>79</v>
      </c>
      <c r="D5" s="6">
        <v>20</v>
      </c>
      <c r="E5" s="7">
        <v>4600</v>
      </c>
      <c r="F5" s="7">
        <v>200</v>
      </c>
      <c r="G5" s="7">
        <v>4800</v>
      </c>
      <c r="H5" s="6" t="s">
        <v>138</v>
      </c>
      <c r="I5" s="6" t="s">
        <v>139</v>
      </c>
    </row>
    <row r="6" spans="1:9" x14ac:dyDescent="0.45">
      <c r="A6" s="6" t="s">
        <v>149</v>
      </c>
      <c r="B6" s="6" t="s">
        <v>141</v>
      </c>
      <c r="C6" s="6" t="s">
        <v>79</v>
      </c>
      <c r="D6" s="6">
        <v>20</v>
      </c>
      <c r="E6" s="7">
        <v>4000</v>
      </c>
      <c r="F6" s="7">
        <v>200</v>
      </c>
      <c r="G6" s="7">
        <v>4200</v>
      </c>
      <c r="H6" s="6" t="s">
        <v>150</v>
      </c>
      <c r="I6" s="6" t="s">
        <v>139</v>
      </c>
    </row>
    <row r="7" spans="1:9" x14ac:dyDescent="0.45">
      <c r="A7" s="6" t="s">
        <v>144</v>
      </c>
      <c r="B7" s="6" t="s">
        <v>145</v>
      </c>
      <c r="C7" s="6" t="s">
        <v>90</v>
      </c>
      <c r="D7" s="6">
        <v>4</v>
      </c>
      <c r="E7" s="7">
        <v>800</v>
      </c>
      <c r="F7" s="7">
        <v>40</v>
      </c>
      <c r="G7" s="7">
        <v>840</v>
      </c>
      <c r="H7" s="6" t="s">
        <v>146</v>
      </c>
      <c r="I7" s="6" t="s">
        <v>143</v>
      </c>
    </row>
    <row r="8" spans="1:9" x14ac:dyDescent="0.45">
      <c r="A8" s="6" t="s">
        <v>147</v>
      </c>
      <c r="B8" s="6" t="s">
        <v>137</v>
      </c>
      <c r="C8" s="6" t="s">
        <v>90</v>
      </c>
      <c r="D8" s="6">
        <v>2</v>
      </c>
      <c r="E8" s="7">
        <v>400</v>
      </c>
      <c r="F8" s="7">
        <v>20</v>
      </c>
      <c r="G8" s="7">
        <v>420</v>
      </c>
      <c r="H8" s="6" t="s">
        <v>148</v>
      </c>
      <c r="I8" s="6" t="s">
        <v>143</v>
      </c>
    </row>
    <row r="9" spans="1:9" x14ac:dyDescent="0.45">
      <c r="A9" s="6" t="s">
        <v>153</v>
      </c>
      <c r="B9" s="6" t="s">
        <v>137</v>
      </c>
      <c r="C9" s="6" t="s">
        <v>90</v>
      </c>
      <c r="D9" s="6">
        <v>4</v>
      </c>
      <c r="E9" s="7">
        <v>800</v>
      </c>
      <c r="F9" s="7">
        <v>40</v>
      </c>
      <c r="G9" s="7">
        <v>840</v>
      </c>
      <c r="H9" s="6" t="s">
        <v>154</v>
      </c>
      <c r="I9" s="6" t="s">
        <v>143</v>
      </c>
    </row>
    <row r="10" spans="1:9" x14ac:dyDescent="0.45">
      <c r="A10" s="6" t="s">
        <v>155</v>
      </c>
      <c r="B10" s="6" t="s">
        <v>141</v>
      </c>
      <c r="C10" s="6" t="s">
        <v>90</v>
      </c>
      <c r="D10" s="6">
        <v>2</v>
      </c>
      <c r="E10" s="7">
        <v>400</v>
      </c>
      <c r="F10" s="7">
        <v>20</v>
      </c>
      <c r="G10" s="7">
        <v>420</v>
      </c>
      <c r="H10" s="6" t="s">
        <v>156</v>
      </c>
      <c r="I10" s="6" t="s">
        <v>143</v>
      </c>
    </row>
    <row r="11" spans="1:9" x14ac:dyDescent="0.45">
      <c r="A11" s="6" t="s">
        <v>157</v>
      </c>
      <c r="B11" s="6" t="s">
        <v>145</v>
      </c>
      <c r="C11" s="6" t="s">
        <v>90</v>
      </c>
      <c r="D11" s="6">
        <v>5</v>
      </c>
      <c r="E11" s="7">
        <v>1000</v>
      </c>
      <c r="F11" s="7">
        <v>50</v>
      </c>
      <c r="G11" s="7">
        <v>1050</v>
      </c>
      <c r="H11" s="6" t="s">
        <v>158</v>
      </c>
      <c r="I11" s="6" t="s">
        <v>143</v>
      </c>
    </row>
    <row r="12" spans="1:9" x14ac:dyDescent="0.45">
      <c r="A12" s="6" t="s">
        <v>1</v>
      </c>
      <c r="B12" s="6" t="s">
        <v>129</v>
      </c>
      <c r="C12" s="6" t="s">
        <v>75</v>
      </c>
      <c r="D12" s="6" t="s">
        <v>130</v>
      </c>
      <c r="E12" s="6" t="s">
        <v>131</v>
      </c>
      <c r="F12" s="6" t="s">
        <v>132</v>
      </c>
      <c r="G12" s="6" t="s">
        <v>133</v>
      </c>
      <c r="H12" s="6" t="s">
        <v>134</v>
      </c>
      <c r="I12" s="6" t="s">
        <v>135</v>
      </c>
    </row>
  </sheetData>
  <sortState xmlns:xlrd2="http://schemas.microsoft.com/office/spreadsheetml/2017/richdata2" ref="A3:I12">
    <sortCondition ref="C3:C12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FFEA1-3C06-4D34-8BA0-D2CD991678AE}">
  <dimension ref="A3:E13"/>
  <sheetViews>
    <sheetView workbookViewId="0">
      <selection activeCell="C8" sqref="C8"/>
    </sheetView>
  </sheetViews>
  <sheetFormatPr defaultRowHeight="17" x14ac:dyDescent="0.45"/>
  <cols>
    <col min="1" max="2" width="11.4140625" bestFit="1" customWidth="1"/>
    <col min="3" max="3" width="5" bestFit="1" customWidth="1"/>
    <col min="4" max="5" width="6.83203125" bestFit="1" customWidth="1"/>
  </cols>
  <sheetData>
    <row r="3" spans="1:5" x14ac:dyDescent="0.45">
      <c r="A3" s="31" t="s">
        <v>295</v>
      </c>
      <c r="B3" s="31" t="s">
        <v>294</v>
      </c>
    </row>
    <row r="4" spans="1:5" x14ac:dyDescent="0.45">
      <c r="A4" s="31" t="s">
        <v>292</v>
      </c>
      <c r="B4" t="s">
        <v>171</v>
      </c>
      <c r="C4" t="s">
        <v>169</v>
      </c>
      <c r="D4" t="s">
        <v>167</v>
      </c>
      <c r="E4" t="s">
        <v>293</v>
      </c>
    </row>
    <row r="5" spans="1:5" x14ac:dyDescent="0.45">
      <c r="A5" s="32" t="s">
        <v>168</v>
      </c>
      <c r="B5" t="s">
        <v>299</v>
      </c>
      <c r="C5">
        <v>94</v>
      </c>
      <c r="D5" t="s">
        <v>299</v>
      </c>
      <c r="E5">
        <v>94</v>
      </c>
    </row>
    <row r="6" spans="1:5" x14ac:dyDescent="0.45">
      <c r="A6" s="32" t="s">
        <v>174</v>
      </c>
      <c r="B6" t="s">
        <v>299</v>
      </c>
      <c r="C6" t="s">
        <v>299</v>
      </c>
      <c r="D6">
        <v>89</v>
      </c>
      <c r="E6">
        <v>89</v>
      </c>
    </row>
    <row r="7" spans="1:5" x14ac:dyDescent="0.45">
      <c r="A7" s="32" t="s">
        <v>5</v>
      </c>
      <c r="B7" t="s">
        <v>299</v>
      </c>
      <c r="C7">
        <v>80</v>
      </c>
      <c r="D7" t="s">
        <v>299</v>
      </c>
      <c r="E7">
        <v>80</v>
      </c>
    </row>
    <row r="8" spans="1:5" x14ac:dyDescent="0.45">
      <c r="A8" s="32" t="s">
        <v>172</v>
      </c>
      <c r="B8" t="s">
        <v>299</v>
      </c>
      <c r="C8" t="s">
        <v>299</v>
      </c>
      <c r="D8">
        <v>70</v>
      </c>
      <c r="E8">
        <v>70</v>
      </c>
    </row>
    <row r="9" spans="1:5" x14ac:dyDescent="0.45">
      <c r="A9" s="32" t="s">
        <v>175</v>
      </c>
      <c r="B9">
        <v>93</v>
      </c>
      <c r="C9" t="s">
        <v>299</v>
      </c>
      <c r="D9" t="s">
        <v>299</v>
      </c>
      <c r="E9">
        <v>93</v>
      </c>
    </row>
    <row r="10" spans="1:5" x14ac:dyDescent="0.45">
      <c r="A10" s="32" t="s">
        <v>173</v>
      </c>
      <c r="B10">
        <v>81</v>
      </c>
      <c r="C10" t="s">
        <v>299</v>
      </c>
      <c r="D10" t="s">
        <v>299</v>
      </c>
      <c r="E10">
        <v>81</v>
      </c>
    </row>
    <row r="11" spans="1:5" x14ac:dyDescent="0.45">
      <c r="A11" s="32" t="s">
        <v>166</v>
      </c>
      <c r="B11" t="s">
        <v>299</v>
      </c>
      <c r="C11" t="s">
        <v>299</v>
      </c>
      <c r="D11">
        <v>92</v>
      </c>
      <c r="E11">
        <v>92</v>
      </c>
    </row>
    <row r="12" spans="1:5" x14ac:dyDescent="0.45">
      <c r="A12" s="32" t="s">
        <v>170</v>
      </c>
      <c r="B12">
        <v>92</v>
      </c>
      <c r="C12" t="s">
        <v>299</v>
      </c>
      <c r="D12" t="s">
        <v>299</v>
      </c>
      <c r="E12">
        <v>92</v>
      </c>
    </row>
    <row r="13" spans="1:5" x14ac:dyDescent="0.45">
      <c r="A13" s="32" t="s">
        <v>293</v>
      </c>
      <c r="B13">
        <v>266</v>
      </c>
      <c r="C13">
        <v>174</v>
      </c>
      <c r="D13">
        <v>251</v>
      </c>
      <c r="E13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D7" sqref="D7"/>
    </sheetView>
  </sheetViews>
  <sheetFormatPr defaultRowHeight="17" x14ac:dyDescent="0.45"/>
  <sheetData>
    <row r="1" spans="1:7" ht="21" x14ac:dyDescent="0.45">
      <c r="A1" s="41" t="s">
        <v>159</v>
      </c>
      <c r="B1" s="41"/>
      <c r="C1" s="41"/>
      <c r="D1" s="41"/>
      <c r="E1" s="41"/>
      <c r="F1" s="41"/>
      <c r="G1" s="41"/>
    </row>
    <row r="3" spans="1:7" x14ac:dyDescent="0.45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45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45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45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45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45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45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45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45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16" sqref="G16"/>
    </sheetView>
  </sheetViews>
  <sheetFormatPr defaultRowHeight="17" x14ac:dyDescent="0.45"/>
  <cols>
    <col min="1" max="1" width="10.4140625" bestFit="1" customWidth="1"/>
    <col min="3" max="5" width="10.58203125" bestFit="1" customWidth="1"/>
    <col min="6" max="6" width="9.08203125" bestFit="1" customWidth="1"/>
    <col min="7" max="7" width="10.58203125" bestFit="1" customWidth="1"/>
  </cols>
  <sheetData>
    <row r="1" spans="1:7" ht="21" x14ac:dyDescent="0.45">
      <c r="A1" s="41" t="s">
        <v>176</v>
      </c>
      <c r="B1" s="41"/>
      <c r="C1" s="41"/>
      <c r="D1" s="41"/>
      <c r="E1" s="41"/>
      <c r="F1" s="41"/>
      <c r="G1" s="41"/>
    </row>
    <row r="3" spans="1:7" x14ac:dyDescent="0.45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45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45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45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45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45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45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45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45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45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45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45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45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0" sqref="G4 G6">
    <scenario name="상여급/공지계비율인하" locked="1" count="2" user="김동우" comment="만든 사람 김동우 날짜 2025-11-05">
      <inputCells r="C16" val="0.7" numFmtId="9"/>
      <inputCells r="G16" val="0.11" numFmtId="9"/>
    </scenario>
    <scenario name="상여급/공제계비율인상" locked="1" count="2" user="김동우" comment="만든 사람 김동우 날짜 2025-11-05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Sheet3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상여금비율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동우 김</cp:lastModifiedBy>
  <dcterms:created xsi:type="dcterms:W3CDTF">2023-04-27T08:01:32Z</dcterms:created>
  <dcterms:modified xsi:type="dcterms:W3CDTF">2025-11-05T04:57:37Z</dcterms:modified>
</cp:coreProperties>
</file>