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수지\Desktop\"/>
    </mc:Choice>
  </mc:AlternateContent>
  <xr:revisionPtr revIDLastSave="0" documentId="13_ncr:1_{D654BD76-FB3C-4E1C-BBE4-E0A25A66129A}" xr6:coauthVersionLast="47" xr6:coauthVersionMax="47" xr10:uidLastSave="{00000000-0000-0000-0000-000000000000}"/>
  <bookViews>
    <workbookView xWindow="-120" yWindow="-120" windowWidth="29040" windowHeight="15720" activeTab="3" xr2:uid="{A498CB1A-9F59-4B89-BC44-ACA0103D4871}"/>
  </bookViews>
  <sheets>
    <sheet name="제1작업" sheetId="1" r:id="rId1"/>
    <sheet name="제2작업" sheetId="2" r:id="rId2"/>
    <sheet name="제3작업" sheetId="3" r:id="rId3"/>
    <sheet name="제4작업" sheetId="4" r:id="rId4"/>
  </sheets>
  <definedNames>
    <definedName name="_xlnm._FilterDatabase" localSheetId="1" hidden="1">제2작업!$B$2:$H$10</definedName>
    <definedName name="_xlnm.Criteria" localSheetId="1">제2작업!$B$13:$C$14</definedName>
    <definedName name="_xlnm.Extract" localSheetId="1">제2작업!$B$18:$D$18</definedName>
    <definedName name="전월판매량">제1작업!$F$5:$F$12</definedName>
  </definedNames>
  <calcPr calcId="18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13" i="1"/>
  <c r="E14" i="1"/>
  <c r="E13" i="1"/>
  <c r="J6" i="1"/>
  <c r="J7" i="1"/>
  <c r="J8" i="1"/>
  <c r="J9" i="1"/>
  <c r="J10" i="1"/>
  <c r="J11" i="1"/>
  <c r="J12" i="1"/>
  <c r="J5" i="1"/>
  <c r="I6" i="1"/>
  <c r="I7" i="1"/>
  <c r="I8" i="1"/>
  <c r="I9" i="1"/>
  <c r="I10" i="1"/>
  <c r="I11" i="1"/>
  <c r="I12" i="1"/>
  <c r="I5" i="1"/>
</calcChain>
</file>

<file path=xl/sharedStrings.xml><?xml version="1.0" encoding="utf-8"?>
<sst xmlns="http://schemas.openxmlformats.org/spreadsheetml/2006/main" count="118" uniqueCount="57">
  <si>
    <t>상품코드</t>
    <phoneticPr fontId="3" type="noConversion"/>
  </si>
  <si>
    <t>M25-02</t>
    <phoneticPr fontId="3" type="noConversion"/>
  </si>
  <si>
    <t>B29-03</t>
    <phoneticPr fontId="3" type="noConversion"/>
  </si>
  <si>
    <t>B32-02</t>
    <phoneticPr fontId="3" type="noConversion"/>
  </si>
  <si>
    <t>S19-01</t>
    <phoneticPr fontId="3" type="noConversion"/>
  </si>
  <si>
    <t>M20-02</t>
    <phoneticPr fontId="3" type="noConversion"/>
  </si>
  <si>
    <t>B37-02</t>
    <phoneticPr fontId="3" type="noConversion"/>
  </si>
  <si>
    <t>M15-01</t>
    <phoneticPr fontId="3" type="noConversion"/>
  </si>
  <si>
    <t>M14-03</t>
    <phoneticPr fontId="3" type="noConversion"/>
  </si>
  <si>
    <t>상품명</t>
    <phoneticPr fontId="3" type="noConversion"/>
  </si>
  <si>
    <t>백진주 쌀</t>
  </si>
  <si>
    <t>백진주 쌀</t>
    <phoneticPr fontId="3" type="noConversion"/>
  </si>
  <si>
    <t>살치살 스테이크</t>
    <phoneticPr fontId="3" type="noConversion"/>
  </si>
  <si>
    <t>딱새우</t>
    <phoneticPr fontId="3" type="noConversion"/>
  </si>
  <si>
    <t>등심 스테이크</t>
    <phoneticPr fontId="3" type="noConversion"/>
  </si>
  <si>
    <t>돌산 갓김치</t>
    <phoneticPr fontId="3" type="noConversion"/>
  </si>
  <si>
    <t>랍스터 테일</t>
    <phoneticPr fontId="3" type="noConversion"/>
  </si>
  <si>
    <t>대봉 곶감</t>
    <phoneticPr fontId="3" type="noConversion"/>
  </si>
  <si>
    <t>황토 고구마</t>
    <phoneticPr fontId="3" type="noConversion"/>
  </si>
  <si>
    <t>구분</t>
    <phoneticPr fontId="3" type="noConversion"/>
  </si>
  <si>
    <t>농산물</t>
  </si>
  <si>
    <t>농산물</t>
    <phoneticPr fontId="3" type="noConversion"/>
  </si>
  <si>
    <t>축산물</t>
  </si>
  <si>
    <t>축산물</t>
    <phoneticPr fontId="3" type="noConversion"/>
  </si>
  <si>
    <t>수산물</t>
  </si>
  <si>
    <t>수산물</t>
    <phoneticPr fontId="3" type="noConversion"/>
  </si>
  <si>
    <t>단가
(단위:원)</t>
    <phoneticPr fontId="3" type="noConversion"/>
  </si>
  <si>
    <t>전월판매량</t>
    <phoneticPr fontId="3" type="noConversion"/>
  </si>
  <si>
    <t>당월판매량</t>
    <phoneticPr fontId="3" type="noConversion"/>
  </si>
  <si>
    <t>포장
단위</t>
    <phoneticPr fontId="3" type="noConversion"/>
  </si>
  <si>
    <t>20Kg</t>
    <phoneticPr fontId="3" type="noConversion"/>
  </si>
  <si>
    <t>500g</t>
    <phoneticPr fontId="3" type="noConversion"/>
  </si>
  <si>
    <t>1Kg</t>
    <phoneticPr fontId="3" type="noConversion"/>
  </si>
  <si>
    <t>2Kg</t>
    <phoneticPr fontId="3" type="noConversion"/>
  </si>
  <si>
    <t>480g</t>
    <phoneticPr fontId="3" type="noConversion"/>
  </si>
  <si>
    <t>30구</t>
    <phoneticPr fontId="3" type="noConversion"/>
  </si>
  <si>
    <t>10Kg</t>
    <phoneticPr fontId="3" type="noConversion"/>
  </si>
  <si>
    <t>지역</t>
    <phoneticPr fontId="3" type="noConversion"/>
  </si>
  <si>
    <t>비고</t>
    <phoneticPr fontId="3" type="noConversion"/>
  </si>
  <si>
    <t>농산물 당월판매량의 평균</t>
    <phoneticPr fontId="3" type="noConversion"/>
  </si>
  <si>
    <t>최대 전월판매량</t>
    <phoneticPr fontId="3" type="noConversion"/>
  </si>
  <si>
    <t>수산물 특산품 수</t>
    <phoneticPr fontId="3" type="noConversion"/>
  </si>
  <si>
    <t>&lt;=2000</t>
    <phoneticPr fontId="3" type="noConversion"/>
  </si>
  <si>
    <t>&lt;&gt;수산물</t>
    <phoneticPr fontId="3" type="noConversion"/>
  </si>
  <si>
    <t>총합계</t>
  </si>
  <si>
    <t>개수 : 상품명</t>
  </si>
  <si>
    <t>평균 : 단가
(단위:원)</t>
  </si>
  <si>
    <t>1-1000</t>
  </si>
  <si>
    <t>1001-2000</t>
  </si>
  <si>
    <t>2001-3000</t>
  </si>
  <si>
    <t>**</t>
  </si>
  <si>
    <t>구분</t>
  </si>
  <si>
    <t>당월판매량</t>
  </si>
  <si>
    <t>20kg</t>
    <phoneticPr fontId="3" type="noConversion"/>
  </si>
  <si>
    <t>1kg</t>
    <phoneticPr fontId="3" type="noConversion"/>
  </si>
  <si>
    <t>2kg</t>
    <phoneticPr fontId="3" type="noConversion"/>
  </si>
  <si>
    <t>10kg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</si>
</sst>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&quot;EA&quot;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1" fontId="2" fillId="0" borderId="3" xfId="1" applyFont="1" applyBorder="1" applyAlignment="1">
      <alignment horizontal="right" vertical="center"/>
    </xf>
    <xf numFmtId="41" fontId="2" fillId="0" borderId="1" xfId="1" applyFont="1" applyBorder="1" applyAlignment="1">
      <alignment horizontal="right" vertical="center"/>
    </xf>
    <xf numFmtId="41" fontId="2" fillId="0" borderId="8" xfId="1" applyFont="1" applyBorder="1" applyAlignment="1">
      <alignment horizontal="righ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left" vertical="center"/>
    </xf>
    <xf numFmtId="41" fontId="2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pivotButton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right" vertical="center"/>
    </xf>
    <xf numFmtId="41" fontId="2" fillId="0" borderId="24" xfId="1" applyFont="1" applyBorder="1" applyAlignment="1">
      <alignment horizontal="right" vertical="center"/>
    </xf>
    <xf numFmtId="176" fontId="2" fillId="0" borderId="25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41" fontId="2" fillId="0" borderId="0" xfId="0" applyNumberFormat="1" applyFont="1" applyAlignment="1">
      <alignment horizontal="right" vertical="center"/>
    </xf>
  </cellXfs>
  <cellStyles count="2">
    <cellStyle name="쉼표 [0]" xfId="1" builtinId="6"/>
    <cellStyle name="표준" xfId="0" builtinId="0"/>
  </cellStyles>
  <dxfs count="21">
    <dxf>
      <numFmt numFmtId="30" formatCode="@"/>
    </dxf>
    <dxf>
      <numFmt numFmtId="33" formatCode="_-* #,##0_-;\-* #,##0_-;_-* &quot;-&quot;_-;_-@_-"/>
    </dxf>
    <dxf>
      <alignment horizontal="center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alignment horizontal="center"/>
    </dxf>
    <dxf>
      <alignment horizontal="right"/>
    </dxf>
    <dxf>
      <alignment horizontal="right"/>
    </dxf>
    <dxf>
      <alignment horizontal="right"/>
    </dxf>
    <dxf>
      <alignment horizontal="center"/>
    </dxf>
    <dxf>
      <alignment horizontal="center"/>
    </dxf>
    <dxf>
      <alignment horizontal="center"/>
    </dxf>
    <dxf>
      <font>
        <b/>
        <i val="0"/>
        <color rgb="FFFF0000"/>
      </font>
    </dxf>
    <dxf>
      <font>
        <b/>
        <i val="0"/>
        <color rgb="FFFF0000"/>
      </font>
    </dxf>
    <dxf>
      <alignment horizontal="center"/>
    </dxf>
    <dxf>
      <font>
        <name val="굴림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76" formatCode="#,##0&quot;EA&quot;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2"/>
                </a:solidFill>
                <a:latin typeface="+mn-lt"/>
                <a:ea typeface="굴림" panose="020B0600000101010101" pitchFamily="50" charset="-127"/>
                <a:cs typeface="+mn-cs"/>
              </a:defRPr>
            </a:pPr>
            <a:r>
              <a:rPr lang="ko-KR" altLang="en-US" sz="2000" b="1"/>
              <a:t>농산물 및 축산물의 판매 현황</a:t>
            </a:r>
            <a:endParaRPr lang="ko-KR" sz="2000" b="1"/>
          </a:p>
        </c:rich>
      </c:tx>
      <c:layout>
        <c:manualLayout>
          <c:xMode val="edge"/>
          <c:yMode val="edge"/>
          <c:x val="0.38027300890667359"/>
          <c:y val="1.2532698580041511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baseline="0">
              <a:solidFill>
                <a:schemeClr val="tx2"/>
              </a:solidFill>
              <a:latin typeface="+mn-lt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단가(단위:원)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(제1작업!$C$5:$C$6,제1작업!$C$8:$C$9,제1작업!$C$11:$C$12)</c:f>
              <c:strCache>
                <c:ptCount val="6"/>
                <c:pt idx="0">
                  <c:v>백진주 쌀</c:v>
                </c:pt>
                <c:pt idx="1">
                  <c:v>살치살 스테이크</c:v>
                </c:pt>
                <c:pt idx="2">
                  <c:v>등심 스테이크</c:v>
                </c:pt>
                <c:pt idx="3">
                  <c:v>돌산 갓김치</c:v>
                </c:pt>
                <c:pt idx="4">
                  <c:v>대봉 곶감</c:v>
                </c:pt>
                <c:pt idx="5">
                  <c:v>황토 고구마</c:v>
                </c:pt>
              </c:strCache>
            </c:strRef>
          </c:cat>
          <c:val>
            <c:numRef>
              <c:f>(제1작업!$E$5:$E$6,제1작업!$E$8:$E$9,제1작업!$E$11:$E$12)</c:f>
              <c:numCache>
                <c:formatCode>_(* #,##0_);_(* \(#,##0\);_(* "-"_);_(@_)</c:formatCode>
                <c:ptCount val="6"/>
                <c:pt idx="0">
                  <c:v>70000</c:v>
                </c:pt>
                <c:pt idx="1">
                  <c:v>30000</c:v>
                </c:pt>
                <c:pt idx="2">
                  <c:v>36000</c:v>
                </c:pt>
                <c:pt idx="3">
                  <c:v>19000</c:v>
                </c:pt>
                <c:pt idx="4">
                  <c:v>80000</c:v>
                </c:pt>
                <c:pt idx="5">
                  <c:v>27500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A6-4FEC-8A8C-A79D44DB9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244431903"/>
        <c:axId val="1244427103"/>
      </c:barChart>
      <c:lineChart>
        <c:grouping val="standard"/>
        <c:varyColors val="0"/>
        <c:ser>
          <c:idx val="1"/>
          <c:order val="1"/>
          <c:tx>
            <c:strRef>
              <c:f>제1작업!$G$4</c:f>
              <c:strCache>
                <c:ptCount val="1"/>
                <c:pt idx="0">
                  <c:v>당월판매량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2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12700">
                <a:solidFill>
                  <a:schemeClr val="lt2"/>
                </a:solidFill>
                <a:round/>
              </a:ln>
              <a:effectLst/>
            </c:spPr>
          </c:marker>
          <c:dLbls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A6-4FEC-8A8C-A79D44DB94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2"/>
                    </a:solidFill>
                    <a:latin typeface="+mn-lt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(제1작업!$C$5:$C$6,제1작업!$C$8:$C$9,제1작업!$C$11:$C$12)</c:f>
              <c:strCache>
                <c:ptCount val="6"/>
                <c:pt idx="0">
                  <c:v>백진주 쌀</c:v>
                </c:pt>
                <c:pt idx="1">
                  <c:v>살치살 스테이크</c:v>
                </c:pt>
                <c:pt idx="2">
                  <c:v>등심 스테이크</c:v>
                </c:pt>
                <c:pt idx="3">
                  <c:v>돌산 갓김치</c:v>
                </c:pt>
                <c:pt idx="4">
                  <c:v>대봉 곶감</c:v>
                </c:pt>
                <c:pt idx="5">
                  <c:v>황토 고구마</c:v>
                </c:pt>
              </c:strCache>
            </c:strRef>
          </c:cat>
          <c:val>
            <c:numRef>
              <c:f>(제1작업!$G$5:$G$6,제1작업!$G$8:$G$9,제1작업!$G$11:$G$12)</c:f>
              <c:numCache>
                <c:formatCode>#,##0"EA"</c:formatCode>
                <c:ptCount val="6"/>
                <c:pt idx="0">
                  <c:v>2045</c:v>
                </c:pt>
                <c:pt idx="1">
                  <c:v>1520</c:v>
                </c:pt>
                <c:pt idx="2">
                  <c:v>805</c:v>
                </c:pt>
                <c:pt idx="3">
                  <c:v>1852</c:v>
                </c:pt>
                <c:pt idx="4">
                  <c:v>2505</c:v>
                </c:pt>
                <c:pt idx="5">
                  <c:v>1653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A6-4FEC-8A8C-A79D44DB9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469823"/>
        <c:axId val="1244453023"/>
      </c:lineChart>
      <c:catAx>
        <c:axId val="1244431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244427103"/>
        <c:crosses val="autoZero"/>
        <c:auto val="1"/>
        <c:lblAlgn val="ctr"/>
        <c:lblOffset val="100"/>
        <c:noMultiLvlLbl val="0"/>
      </c:catAx>
      <c:valAx>
        <c:axId val="1244427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244431903"/>
        <c:crosses val="autoZero"/>
        <c:crossBetween val="between"/>
        <c:majorUnit val="20000"/>
      </c:valAx>
      <c:valAx>
        <c:axId val="1244453023"/>
        <c:scaling>
          <c:orientation val="minMax"/>
        </c:scaling>
        <c:delete val="0"/>
        <c:axPos val="r"/>
        <c:numFmt formatCode="#,##0&quot;EA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244469823"/>
        <c:crosses val="max"/>
        <c:crossBetween val="between"/>
        <c:majorUnit val="600"/>
      </c:valAx>
      <c:catAx>
        <c:axId val="12444698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4453023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2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1100" baseline="0"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08DEE61-B320-446F-BE5C-B7572AF224EA}">
  <sheetPr/>
  <sheetViews>
    <sheetView tabSelected="1" zoomScale="12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0</xdr:rowOff>
    </xdr:from>
    <xdr:to>
      <xdr:col>6</xdr:col>
      <xdr:colOff>504825</xdr:colOff>
      <xdr:row>2</xdr:row>
      <xdr:rowOff>371475</xdr:rowOff>
    </xdr:to>
    <xdr:sp macro="" textlink="">
      <xdr:nvSpPr>
        <xdr:cNvPr id="2" name="물결 1">
          <a:extLst>
            <a:ext uri="{FF2B5EF4-FFF2-40B4-BE49-F238E27FC236}">
              <a16:creationId xmlns:a16="http://schemas.microsoft.com/office/drawing/2014/main" id="{8AD58BF2-C866-F1E6-2070-30358FE77536}"/>
            </a:ext>
          </a:extLst>
        </xdr:cNvPr>
        <xdr:cNvSpPr/>
      </xdr:nvSpPr>
      <xdr:spPr>
        <a:xfrm>
          <a:off x="142875" y="0"/>
          <a:ext cx="4591050" cy="714375"/>
        </a:xfrm>
        <a:prstGeom prst="wave">
          <a:avLst/>
        </a:prstGeom>
        <a:solidFill>
          <a:srgbClr val="FFFF00"/>
        </a:solidFill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지역특산물 판매 현황</a:t>
          </a:r>
        </a:p>
      </xdr:txBody>
    </xdr:sp>
    <xdr:clientData/>
  </xdr:twoCellAnchor>
  <xdr:twoCellAnchor editAs="oneCell">
    <xdr:from>
      <xdr:col>6</xdr:col>
      <xdr:colOff>600076</xdr:colOff>
      <xdr:row>0</xdr:row>
      <xdr:rowOff>104774</xdr:rowOff>
    </xdr:from>
    <xdr:to>
      <xdr:col>9</xdr:col>
      <xdr:colOff>628651</xdr:colOff>
      <xdr:row>2</xdr:row>
      <xdr:rowOff>361949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BC10E549-52E6-08F4-456F-C8DE02D71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6" y="104774"/>
          <a:ext cx="24384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873125E-7678-911B-DEB3-FC96D54EB55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0.48635</cdr:x>
      <cdr:y>0.18668</cdr:y>
    </cdr:from>
    <cdr:to>
      <cdr:x>0.62969</cdr:x>
      <cdr:y>0.28851</cdr:y>
    </cdr:to>
    <cdr:sp macro="" textlink="">
      <cdr:nvSpPr>
        <cdr:cNvPr id="2" name="말풍선: 타원형 1">
          <a:extLst xmlns:a="http://schemas.openxmlformats.org/drawingml/2006/main">
            <a:ext uri="{FF2B5EF4-FFF2-40B4-BE49-F238E27FC236}">
              <a16:creationId xmlns:a16="http://schemas.microsoft.com/office/drawing/2014/main" id="{CBAF0254-BF41-DAFC-EC0D-1F61D8CC39FE}"/>
            </a:ext>
          </a:extLst>
        </cdr:cNvPr>
        <cdr:cNvSpPr/>
      </cdr:nvSpPr>
      <cdr:spPr>
        <a:xfrm xmlns:a="http://schemas.openxmlformats.org/drawingml/2006/main">
          <a:off x="4524375" y="1135063"/>
          <a:ext cx="1333501" cy="619125"/>
        </a:xfrm>
        <a:prstGeom xmlns:a="http://schemas.openxmlformats.org/drawingml/2006/main" prst="wedgeEllipseCallout">
          <a:avLst>
            <a:gd name="adj1" fmla="val 86913"/>
            <a:gd name="adj2" fmla="val -1346"/>
          </a:avLst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ko-KR" altLang="en-US" kern="12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최다 판매량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수지" refreshedDate="45798.690875694447" createdVersion="8" refreshedVersion="8" minRefreshableVersion="3" recordCount="8" xr:uid="{3B77DB42-B3BA-494F-B4D0-F539E7E89FAA}">
  <cacheSource type="worksheet">
    <worksheetSource ref="B4:I12" sheet="제1작업"/>
  </cacheSource>
  <cacheFields count="8">
    <cacheField name="상품코드" numFmtId="0">
      <sharedItems/>
    </cacheField>
    <cacheField name="상품명" numFmtId="0">
      <sharedItems count="8">
        <s v="백진주 쌀"/>
        <s v="살치살 스테이크"/>
        <s v="딱새우"/>
        <s v="등심 스테이크"/>
        <s v="돌산 갓김치"/>
        <s v="랍스터 테일"/>
        <s v="대봉 곶감"/>
        <s v="황토 고구마"/>
      </sharedItems>
    </cacheField>
    <cacheField name="구분" numFmtId="0">
      <sharedItems count="3">
        <s v="농산물"/>
        <s v="축산물"/>
        <s v="수산물"/>
      </sharedItems>
    </cacheField>
    <cacheField name="단가_x000a_(단위:원)" numFmtId="41">
      <sharedItems containsSemiMixedTypes="0" containsString="0" containsNumber="1" containsInteger="1" minValue="13900" maxValue="80000"/>
    </cacheField>
    <cacheField name="전월판매량" numFmtId="176">
      <sharedItems containsSemiMixedTypes="0" containsString="0" containsNumber="1" containsInteger="1" minValue="18" maxValue="2361"/>
    </cacheField>
    <cacheField name="당월판매량" numFmtId="176">
      <sharedItems containsSemiMixedTypes="0" containsString="0" containsNumber="1" containsInteger="1" minValue="805" maxValue="2505" count="8">
        <n v="2045"/>
        <n v="1520"/>
        <n v="950"/>
        <n v="805"/>
        <n v="1852"/>
        <n v="1820"/>
        <n v="2505"/>
        <n v="1653"/>
      </sharedItems>
      <fieldGroup base="5">
        <rangePr autoStart="0" autoEnd="0" startNum="1" endNum="3000" groupInterval="1000"/>
        <groupItems count="5">
          <s v="&lt;1"/>
          <s v="1-1000"/>
          <s v="1001-2000"/>
          <s v="2001-3000"/>
          <s v="&gt;3001"/>
        </groupItems>
      </fieldGroup>
    </cacheField>
    <cacheField name="포장_x000a_단위" numFmtId="0">
      <sharedItems/>
    </cacheField>
    <cacheField name="지역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s v="M25-02"/>
    <x v="0"/>
    <x v="0"/>
    <n v="70000"/>
    <n v="18"/>
    <x v="0"/>
    <s v="20Kg"/>
    <s v="전라"/>
  </r>
  <r>
    <s v="B29-03"/>
    <x v="1"/>
    <x v="1"/>
    <n v="30000"/>
    <n v="1892"/>
    <x v="1"/>
    <s v="500g"/>
    <s v="충청"/>
  </r>
  <r>
    <s v="B32-02"/>
    <x v="2"/>
    <x v="2"/>
    <n v="13900"/>
    <n v="891"/>
    <x v="2"/>
    <s v="1Kg"/>
    <s v="전라"/>
  </r>
  <r>
    <s v="S19-01"/>
    <x v="3"/>
    <x v="1"/>
    <n v="36000"/>
    <n v="1020"/>
    <x v="3"/>
    <s v="500g"/>
    <s v="경기"/>
  </r>
  <r>
    <s v="M20-02"/>
    <x v="4"/>
    <x v="0"/>
    <n v="19000"/>
    <n v="1457"/>
    <x v="4"/>
    <s v="2Kg"/>
    <s v="전라"/>
  </r>
  <r>
    <s v="B37-02"/>
    <x v="5"/>
    <x v="2"/>
    <n v="32000"/>
    <n v="824"/>
    <x v="5"/>
    <s v="480g"/>
    <s v="전라"/>
  </r>
  <r>
    <s v="M15-01"/>
    <x v="6"/>
    <x v="0"/>
    <n v="80000"/>
    <n v="2361"/>
    <x v="6"/>
    <s v="30구"/>
    <s v="경기"/>
  </r>
  <r>
    <s v="M14-03"/>
    <x v="7"/>
    <x v="0"/>
    <n v="27500"/>
    <n v="941"/>
    <x v="7"/>
    <s v="10Kg"/>
    <s v="충청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307B6A-A736-498A-985A-3E486AF2A83B}" name="피벗 테이블1" cacheId="0" applyNumberFormats="0" applyBorderFormats="0" applyFontFormats="0" applyPatternFormats="0" applyAlignmentFormats="0" applyWidthHeightFormats="1" dataCaption="값" missingCaption="**" updatedVersion="8" minRefreshableVersion="3" useAutoFormatting="1" colGrandTotals="0" itemPrintTitles="1" mergeItem="1" createdVersion="8" indent="0" outline="1" outlineData="1" multipleFieldFilters="0" rowHeaderCaption="당월판매량" colHeaderCaption="구분">
  <location ref="B2:H8" firstHeaderRow="1" firstDataRow="3" firstDataCol="1"/>
  <pivotFields count="8">
    <pivotField showAll="0"/>
    <pivotField dataField="1" showAll="0">
      <items count="9">
        <item x="6"/>
        <item x="4"/>
        <item x="3"/>
        <item x="2"/>
        <item x="5"/>
        <item x="0"/>
        <item x="1"/>
        <item x="7"/>
        <item t="default"/>
      </items>
    </pivotField>
    <pivotField axis="axisCol" showAll="0" sortType="descending">
      <items count="4">
        <item x="1"/>
        <item x="2"/>
        <item x="0"/>
        <item t="default"/>
      </items>
    </pivotField>
    <pivotField dataField="1" numFmtId="41" showAll="0"/>
    <pivotField numFmtId="176" showAll="0"/>
    <pivotField axis="axisRow" numFmtId="176" showAll="0" sortType="descending">
      <items count="6">
        <item x="0"/>
        <item x="1"/>
        <item x="2"/>
        <item x="3"/>
        <item x="4"/>
        <item t="default"/>
      </items>
      <autoSortScope>
        <pivotArea dataOnly="0" outline="0" fieldPosition="0">
          <references count="2">
            <reference field="4294967294" count="1" selected="0">
              <x v="0"/>
            </reference>
            <reference field="2" count="1" selected="0">
              <x v="0"/>
            </reference>
          </references>
        </pivotArea>
      </autoSortScope>
    </pivotField>
    <pivotField showAll="0"/>
    <pivotField showAll="0"/>
  </pivotFields>
  <rowFields count="1">
    <field x="5"/>
  </rowFields>
  <rowItems count="4">
    <i>
      <x v="1"/>
    </i>
    <i>
      <x v="2"/>
    </i>
    <i>
      <x v="3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상품명" fld="1" subtotal="count" baseField="0" baseItem="0"/>
    <dataField name="평균 : 단가_x000a_(단위:원)" fld="3" subtotal="average" baseField="0" baseItem="0" numFmtId="41"/>
  </dataFields>
  <formats count="14">
    <format dxfId="16">
      <pivotArea type="all" dataOnly="0" outline="0" fieldPosition="0"/>
    </format>
    <format dxfId="15">
      <pivotArea dataOnly="0" labelOnly="1" fieldPosition="0">
        <references count="1">
          <reference field="5" count="3">
            <x v="1"/>
            <x v="2"/>
            <x v="3"/>
          </reference>
        </references>
      </pivotArea>
    </format>
    <format dxfId="12">
      <pivotArea outline="0" collapsedLevelsAreSubtotals="1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format>
    <format dxfId="11">
      <pivotArea outline="0" collapsedLevelsAreSubtotals="1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format>
    <format dxfId="10">
      <pivotArea outline="0" collapsedLevelsAreSubtotals="1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format>
    <format dxfId="9">
      <pivotArea collapsedLevelsAreSubtotals="1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5" count="2">
            <x v="1"/>
            <x v="2"/>
          </reference>
        </references>
      </pivotArea>
    </format>
    <format dxfId="8">
      <pivotArea collapsedLevelsAreSubtotals="1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5" count="2">
            <x v="2"/>
            <x v="3"/>
          </reference>
        </references>
      </pivotArea>
    </format>
    <format dxfId="7">
      <pivotArea collapsedLevelsAreSubtotals="1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5" count="2">
            <x v="1"/>
            <x v="2"/>
          </reference>
        </references>
      </pivotArea>
    </format>
    <format dxfId="6">
      <pivotArea collapsedLevelsAreSubtotals="1" fieldPosition="0">
        <references count="3">
          <reference field="4294967294" count="1" selected="0">
            <x v="1"/>
          </reference>
          <reference field="2" count="1" selected="0">
            <x v="2"/>
          </reference>
          <reference field="5" count="1">
            <x v="1"/>
          </reference>
        </references>
      </pivotArea>
    </format>
    <format dxfId="5">
      <pivotArea collapsedLevelsAreSubtotals="1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5" count="3">
            <x v="1"/>
            <x v="2"/>
            <x v="3"/>
          </reference>
        </references>
      </pivotArea>
    </format>
    <format dxfId="4">
      <pivotArea collapsedLevelsAreSubtotals="1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5" count="3">
            <x v="1"/>
            <x v="2"/>
            <x v="3"/>
          </reference>
        </references>
      </pivotArea>
    </format>
    <format dxfId="3">
      <pivotArea collapsedLevelsAreSubtotals="1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5" count="3">
            <x v="1"/>
            <x v="2"/>
            <x v="3"/>
          </reference>
        </references>
      </pivotArea>
    </format>
    <format dxfId="2">
      <pivotArea collapsedLevelsAreSubtotals="1" fieldPosition="0">
        <references count="3">
          <reference field="4294967294" count="1" selected="0">
            <x v="1"/>
          </reference>
          <reference field="2" count="1" selected="0">
            <x v="0"/>
          </reference>
          <reference field="5" count="1">
            <x v="3"/>
          </reference>
        </references>
      </pivotArea>
    </format>
    <format dxfId="1">
      <pivotArea collapsedLevelsAreSubtotals="1" fieldPosition="0">
        <references count="1">
          <reference field="5" count="3"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7193986-9F65-4250-B8BA-611F21429689}" name="표2" displayName="표2" ref="B18:D22" totalsRowShown="0" tableBorderDxfId="20">
  <autoFilter ref="B18:D22" xr:uid="{97193986-9F65-4250-B8BA-611F21429689}"/>
  <tableColumns count="3">
    <tableColumn id="1" xr3:uid="{703B4037-829E-4712-9427-BCCD9C71E4B7}" name="구분" dataDxfId="19"/>
    <tableColumn id="2" xr3:uid="{DE31D08A-9037-4268-A599-6ED2733FF6D1}" name="단가_x000a_(단위:원)" dataDxfId="18" dataCellStyle="쉼표 [0]"/>
    <tableColumn id="3" xr3:uid="{9B0B8D26-3DC9-43E6-8E06-6FFB7D7BCB40}" name="당월판매량" dataDxfId="17"/>
  </tableColumns>
  <tableStyleInfo name="TableStyleMedium2" showFirstColumn="0" showLastColumn="0" showRowStripes="0" showColumnStripes="1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76C1E-BAD6-4650-9A40-D3C52D3655C7}">
  <dimension ref="B2:O19"/>
  <sheetViews>
    <sheetView workbookViewId="0">
      <selection activeCell="G13" sqref="G13:I13"/>
    </sheetView>
  </sheetViews>
  <sheetFormatPr defaultRowHeight="13.5" x14ac:dyDescent="0.3"/>
  <cols>
    <col min="1" max="1" width="1.625" style="1" customWidth="1"/>
    <col min="2" max="2" width="9" style="1"/>
    <col min="3" max="3" width="15.875" style="1" bestFit="1" customWidth="1"/>
    <col min="4" max="4" width="9" style="1"/>
    <col min="5" max="5" width="10.375" style="1" bestFit="1" customWidth="1"/>
    <col min="6" max="7" width="11" style="1" bestFit="1" customWidth="1"/>
    <col min="8" max="8" width="9.625" style="1" bestFit="1" customWidth="1"/>
    <col min="9" max="9" width="11" style="1" bestFit="1" customWidth="1"/>
    <col min="10" max="16384" width="9" style="1"/>
  </cols>
  <sheetData>
    <row r="2" spans="2:15" ht="21" customHeight="1" x14ac:dyDescent="0.3"/>
    <row r="3" spans="2:15" ht="33.75" customHeight="1" thickBot="1" x14ac:dyDescent="0.35"/>
    <row r="4" spans="2:15" ht="27.75" thickBot="1" x14ac:dyDescent="0.35">
      <c r="B4" s="19" t="s">
        <v>0</v>
      </c>
      <c r="C4" s="20" t="s">
        <v>9</v>
      </c>
      <c r="D4" s="20" t="s">
        <v>19</v>
      </c>
      <c r="E4" s="21" t="s">
        <v>26</v>
      </c>
      <c r="F4" s="20" t="s">
        <v>27</v>
      </c>
      <c r="G4" s="20" t="s">
        <v>28</v>
      </c>
      <c r="H4" s="21" t="s">
        <v>29</v>
      </c>
      <c r="I4" s="20" t="s">
        <v>37</v>
      </c>
      <c r="J4" s="22" t="s">
        <v>38</v>
      </c>
    </row>
    <row r="5" spans="2:15" ht="19.5" customHeight="1" x14ac:dyDescent="0.3">
      <c r="B5" s="5" t="s">
        <v>1</v>
      </c>
      <c r="C5" s="6" t="s">
        <v>11</v>
      </c>
      <c r="D5" s="6" t="s">
        <v>21</v>
      </c>
      <c r="E5" s="16">
        <v>70000</v>
      </c>
      <c r="F5" s="24">
        <v>1820</v>
      </c>
      <c r="G5" s="24">
        <v>2045</v>
      </c>
      <c r="H5" s="13" t="s">
        <v>53</v>
      </c>
      <c r="I5" s="6" t="str">
        <f>CHOOSE(RIGHT(B5,1),"경기","전라","충청")</f>
        <v>전라</v>
      </c>
      <c r="J5" s="7" t="str">
        <f>IF(AND(F5&gt;=1000,F5&gt;G5),"▼","")</f>
        <v/>
      </c>
    </row>
    <row r="6" spans="2:15" ht="21.75" customHeight="1" x14ac:dyDescent="0.3">
      <c r="B6" s="8" t="s">
        <v>2</v>
      </c>
      <c r="C6" s="9" t="s">
        <v>12</v>
      </c>
      <c r="D6" s="9" t="s">
        <v>23</v>
      </c>
      <c r="E6" s="17">
        <v>30000</v>
      </c>
      <c r="F6" s="25">
        <v>1892</v>
      </c>
      <c r="G6" s="25">
        <v>1520</v>
      </c>
      <c r="H6" s="14" t="s">
        <v>31</v>
      </c>
      <c r="I6" s="9" t="str">
        <f t="shared" ref="I6:I12" si="0">CHOOSE(RIGHT(B6,1),"경기","전라","충청")</f>
        <v>충청</v>
      </c>
      <c r="J6" s="10" t="str">
        <f t="shared" ref="J6:J12" si="1">IF(AND(F6&gt;=1000,F6&gt;G6),"▼","")</f>
        <v>▼</v>
      </c>
    </row>
    <row r="7" spans="2:15" ht="21" customHeight="1" x14ac:dyDescent="0.3">
      <c r="B7" s="8" t="s">
        <v>3</v>
      </c>
      <c r="C7" s="9" t="s">
        <v>13</v>
      </c>
      <c r="D7" s="9" t="s">
        <v>25</v>
      </c>
      <c r="E7" s="17">
        <v>13900</v>
      </c>
      <c r="F7" s="25">
        <v>891</v>
      </c>
      <c r="G7" s="25">
        <v>950</v>
      </c>
      <c r="H7" s="14" t="s">
        <v>54</v>
      </c>
      <c r="I7" s="9" t="str">
        <f t="shared" si="0"/>
        <v>전라</v>
      </c>
      <c r="J7" s="10" t="str">
        <f t="shared" si="1"/>
        <v/>
      </c>
    </row>
    <row r="8" spans="2:15" ht="18" customHeight="1" x14ac:dyDescent="0.3">
      <c r="B8" s="8" t="s">
        <v>4</v>
      </c>
      <c r="C8" s="9" t="s">
        <v>14</v>
      </c>
      <c r="D8" s="9" t="s">
        <v>23</v>
      </c>
      <c r="E8" s="17">
        <v>36000</v>
      </c>
      <c r="F8" s="25">
        <v>1020</v>
      </c>
      <c r="G8" s="25">
        <v>805</v>
      </c>
      <c r="H8" s="14" t="s">
        <v>31</v>
      </c>
      <c r="I8" s="9" t="str">
        <f t="shared" si="0"/>
        <v>경기</v>
      </c>
      <c r="J8" s="10" t="str">
        <f t="shared" si="1"/>
        <v>▼</v>
      </c>
    </row>
    <row r="9" spans="2:15" ht="21.75" customHeight="1" x14ac:dyDescent="0.3">
      <c r="B9" s="8" t="s">
        <v>5</v>
      </c>
      <c r="C9" s="9" t="s">
        <v>15</v>
      </c>
      <c r="D9" s="9" t="s">
        <v>21</v>
      </c>
      <c r="E9" s="17">
        <v>19000</v>
      </c>
      <c r="F9" s="25">
        <v>1457</v>
      </c>
      <c r="G9" s="25">
        <v>1852</v>
      </c>
      <c r="H9" s="14" t="s">
        <v>55</v>
      </c>
      <c r="I9" s="9" t="str">
        <f t="shared" si="0"/>
        <v>전라</v>
      </c>
      <c r="J9" s="10" t="str">
        <f t="shared" si="1"/>
        <v/>
      </c>
    </row>
    <row r="10" spans="2:15" ht="23.25" customHeight="1" x14ac:dyDescent="0.3">
      <c r="B10" s="8" t="s">
        <v>6</v>
      </c>
      <c r="C10" s="9" t="s">
        <v>16</v>
      </c>
      <c r="D10" s="9" t="s">
        <v>25</v>
      </c>
      <c r="E10" s="17">
        <v>32000</v>
      </c>
      <c r="F10" s="25">
        <v>824</v>
      </c>
      <c r="G10" s="25">
        <v>1820</v>
      </c>
      <c r="H10" s="14" t="s">
        <v>34</v>
      </c>
      <c r="I10" s="9" t="str">
        <f t="shared" si="0"/>
        <v>전라</v>
      </c>
      <c r="J10" s="10" t="str">
        <f t="shared" si="1"/>
        <v/>
      </c>
    </row>
    <row r="11" spans="2:15" ht="18.75" customHeight="1" x14ac:dyDescent="0.3">
      <c r="B11" s="8" t="s">
        <v>7</v>
      </c>
      <c r="C11" s="9" t="s">
        <v>17</v>
      </c>
      <c r="D11" s="9" t="s">
        <v>21</v>
      </c>
      <c r="E11" s="17">
        <v>80000</v>
      </c>
      <c r="F11" s="25">
        <v>2361</v>
      </c>
      <c r="G11" s="25">
        <v>2505</v>
      </c>
      <c r="H11" s="14" t="s">
        <v>35</v>
      </c>
      <c r="I11" s="9" t="str">
        <f t="shared" si="0"/>
        <v>경기</v>
      </c>
      <c r="J11" s="10" t="str">
        <f t="shared" si="1"/>
        <v/>
      </c>
    </row>
    <row r="12" spans="2:15" ht="21.75" customHeight="1" thickBot="1" x14ac:dyDescent="0.35">
      <c r="B12" s="2" t="s">
        <v>8</v>
      </c>
      <c r="C12" s="3" t="s">
        <v>18</v>
      </c>
      <c r="D12" s="3" t="s">
        <v>21</v>
      </c>
      <c r="E12" s="18">
        <v>27500</v>
      </c>
      <c r="F12" s="26">
        <v>941</v>
      </c>
      <c r="G12" s="26">
        <v>1653</v>
      </c>
      <c r="H12" s="15" t="s">
        <v>56</v>
      </c>
      <c r="I12" s="3" t="str">
        <f t="shared" si="0"/>
        <v>충청</v>
      </c>
      <c r="J12" s="11" t="str">
        <f t="shared" si="1"/>
        <v/>
      </c>
    </row>
    <row r="13" spans="2:15" ht="18.75" customHeight="1" x14ac:dyDescent="0.3">
      <c r="B13" s="41" t="s">
        <v>40</v>
      </c>
      <c r="C13" s="42"/>
      <c r="D13" s="42"/>
      <c r="E13" s="4">
        <f>MAX(전월판매량)</f>
        <v>2361</v>
      </c>
      <c r="F13" s="45"/>
      <c r="G13" s="42" t="s">
        <v>39</v>
      </c>
      <c r="H13" s="42"/>
      <c r="I13" s="42"/>
      <c r="J13" s="12">
        <f>ROUNDDOWN(DAVERAGE(B4:G12,G4,D4:D5),0)</f>
        <v>2013</v>
      </c>
    </row>
    <row r="14" spans="2:15" ht="22.5" customHeight="1" thickBot="1" x14ac:dyDescent="0.35">
      <c r="B14" s="43" t="s">
        <v>41</v>
      </c>
      <c r="C14" s="44"/>
      <c r="D14" s="44"/>
      <c r="E14" s="3" t="str">
        <f>COUNTIF(D5:D12,"수산물")&amp;"개"</f>
        <v>2개</v>
      </c>
      <c r="F14" s="46"/>
      <c r="G14" s="23" t="s">
        <v>9</v>
      </c>
      <c r="H14" s="3" t="s">
        <v>10</v>
      </c>
      <c r="I14" s="23" t="s">
        <v>28</v>
      </c>
      <c r="J14" s="11">
        <f>VLOOKUP(H14,C4:J12,5,FALSE)</f>
        <v>2045</v>
      </c>
    </row>
    <row r="16" spans="2:15" ht="16.5" x14ac:dyDescent="0.3">
      <c r="L16"/>
      <c r="M16"/>
      <c r="N16"/>
      <c r="O16"/>
    </row>
    <row r="17" spans="8:15" ht="16.5" x14ac:dyDescent="0.3">
      <c r="L17"/>
      <c r="M17"/>
      <c r="N17"/>
      <c r="O17"/>
    </row>
    <row r="19" spans="8:15" ht="16.5" x14ac:dyDescent="0.3">
      <c r="H19"/>
    </row>
  </sheetData>
  <mergeCells count="4">
    <mergeCell ref="B13:D13"/>
    <mergeCell ref="B14:D14"/>
    <mergeCell ref="F13:F14"/>
    <mergeCell ref="G13:I13"/>
  </mergeCells>
  <phoneticPr fontId="3" type="noConversion"/>
  <conditionalFormatting sqref="B5:J12">
    <cfRule type="expression" dxfId="14" priority="1">
      <formula>$G5&gt;=2000</formula>
    </cfRule>
  </conditionalFormatting>
  <dataValidations count="1">
    <dataValidation type="list" allowBlank="1" showInputMessage="1" showErrorMessage="1" sqref="H14" xr:uid="{A6AE408E-74CD-40FC-8439-BAE35A5EC71D}">
      <formula1>$C$5:$C$12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61584-23BC-4277-8B87-4491384C64F5}">
  <dimension ref="B1:H26"/>
  <sheetViews>
    <sheetView workbookViewId="0">
      <selection activeCell="B18" sqref="B18:D22"/>
    </sheetView>
  </sheetViews>
  <sheetFormatPr defaultRowHeight="13.5" x14ac:dyDescent="0.3"/>
  <cols>
    <col min="1" max="1" width="1.625" style="1" customWidth="1"/>
    <col min="2" max="2" width="10.25" style="1" customWidth="1"/>
    <col min="3" max="3" width="15.875" style="1" bestFit="1" customWidth="1"/>
    <col min="4" max="4" width="12.125" style="1" customWidth="1"/>
    <col min="5" max="5" width="10.375" style="1" bestFit="1" customWidth="1"/>
    <col min="6" max="7" width="12.125" style="1" customWidth="1"/>
    <col min="8" max="16384" width="9" style="1"/>
  </cols>
  <sheetData>
    <row r="1" spans="2:8" ht="14.25" thickBot="1" x14ac:dyDescent="0.35"/>
    <row r="2" spans="2:8" ht="27.75" thickBot="1" x14ac:dyDescent="0.35">
      <c r="B2" s="19" t="s">
        <v>0</v>
      </c>
      <c r="C2" s="20" t="s">
        <v>9</v>
      </c>
      <c r="D2" s="20" t="s">
        <v>19</v>
      </c>
      <c r="E2" s="21" t="s">
        <v>26</v>
      </c>
      <c r="F2" s="20" t="s">
        <v>27</v>
      </c>
      <c r="G2" s="20" t="s">
        <v>28</v>
      </c>
      <c r="H2" s="21" t="s">
        <v>29</v>
      </c>
    </row>
    <row r="3" spans="2:8" x14ac:dyDescent="0.3">
      <c r="B3" s="5" t="s">
        <v>1</v>
      </c>
      <c r="C3" s="6" t="s">
        <v>11</v>
      </c>
      <c r="D3" s="6" t="s">
        <v>21</v>
      </c>
      <c r="E3" s="16">
        <v>70000</v>
      </c>
      <c r="F3" s="24">
        <v>18</v>
      </c>
      <c r="G3" s="24">
        <v>2045</v>
      </c>
      <c r="H3" s="13" t="s">
        <v>30</v>
      </c>
    </row>
    <row r="4" spans="2:8" x14ac:dyDescent="0.3">
      <c r="B4" s="8" t="s">
        <v>2</v>
      </c>
      <c r="C4" s="9" t="s">
        <v>12</v>
      </c>
      <c r="D4" s="9" t="s">
        <v>23</v>
      </c>
      <c r="E4" s="17">
        <v>30000</v>
      </c>
      <c r="F4" s="25">
        <v>1892</v>
      </c>
      <c r="G4" s="25">
        <v>1520</v>
      </c>
      <c r="H4" s="14" t="s">
        <v>31</v>
      </c>
    </row>
    <row r="5" spans="2:8" x14ac:dyDescent="0.3">
      <c r="B5" s="8" t="s">
        <v>3</v>
      </c>
      <c r="C5" s="9" t="s">
        <v>13</v>
      </c>
      <c r="D5" s="9" t="s">
        <v>25</v>
      </c>
      <c r="E5" s="17">
        <v>13900</v>
      </c>
      <c r="F5" s="25">
        <v>891</v>
      </c>
      <c r="G5" s="25">
        <v>950</v>
      </c>
      <c r="H5" s="14" t="s">
        <v>32</v>
      </c>
    </row>
    <row r="6" spans="2:8" x14ac:dyDescent="0.3">
      <c r="B6" s="8" t="s">
        <v>4</v>
      </c>
      <c r="C6" s="9" t="s">
        <v>14</v>
      </c>
      <c r="D6" s="9" t="s">
        <v>23</v>
      </c>
      <c r="E6" s="17">
        <v>36000</v>
      </c>
      <c r="F6" s="25">
        <v>1020</v>
      </c>
      <c r="G6" s="25">
        <v>805</v>
      </c>
      <c r="H6" s="14" t="s">
        <v>31</v>
      </c>
    </row>
    <row r="7" spans="2:8" x14ac:dyDescent="0.3">
      <c r="B7" s="8" t="s">
        <v>5</v>
      </c>
      <c r="C7" s="9" t="s">
        <v>15</v>
      </c>
      <c r="D7" s="9" t="s">
        <v>21</v>
      </c>
      <c r="E7" s="17">
        <v>19000</v>
      </c>
      <c r="F7" s="25">
        <v>1457</v>
      </c>
      <c r="G7" s="25">
        <v>1852</v>
      </c>
      <c r="H7" s="14" t="s">
        <v>33</v>
      </c>
    </row>
    <row r="8" spans="2:8" x14ac:dyDescent="0.3">
      <c r="B8" s="8" t="s">
        <v>6</v>
      </c>
      <c r="C8" s="9" t="s">
        <v>16</v>
      </c>
      <c r="D8" s="9" t="s">
        <v>25</v>
      </c>
      <c r="E8" s="17">
        <v>32000</v>
      </c>
      <c r="F8" s="25">
        <v>824</v>
      </c>
      <c r="G8" s="25">
        <v>1820</v>
      </c>
      <c r="H8" s="14" t="s">
        <v>34</v>
      </c>
    </row>
    <row r="9" spans="2:8" x14ac:dyDescent="0.3">
      <c r="B9" s="8" t="s">
        <v>7</v>
      </c>
      <c r="C9" s="9" t="s">
        <v>17</v>
      </c>
      <c r="D9" s="9" t="s">
        <v>21</v>
      </c>
      <c r="E9" s="17">
        <v>80000</v>
      </c>
      <c r="F9" s="25">
        <v>2361</v>
      </c>
      <c r="G9" s="25">
        <v>2505</v>
      </c>
      <c r="H9" s="14" t="s">
        <v>35</v>
      </c>
    </row>
    <row r="10" spans="2:8" ht="14.25" thickBot="1" x14ac:dyDescent="0.35">
      <c r="B10" s="2" t="s">
        <v>8</v>
      </c>
      <c r="C10" s="3" t="s">
        <v>18</v>
      </c>
      <c r="D10" s="3" t="s">
        <v>21</v>
      </c>
      <c r="E10" s="18">
        <v>27500</v>
      </c>
      <c r="F10" s="26">
        <v>941</v>
      </c>
      <c r="G10" s="26">
        <v>1653</v>
      </c>
      <c r="H10" s="15" t="s">
        <v>36</v>
      </c>
    </row>
    <row r="12" spans="2:8" ht="14.25" thickBot="1" x14ac:dyDescent="0.35"/>
    <row r="13" spans="2:8" x14ac:dyDescent="0.3">
      <c r="B13" s="20" t="s">
        <v>19</v>
      </c>
      <c r="C13" s="20" t="s">
        <v>28</v>
      </c>
    </row>
    <row r="14" spans="2:8" x14ac:dyDescent="0.3">
      <c r="B14" s="1" t="s">
        <v>43</v>
      </c>
      <c r="C14" s="1" t="s">
        <v>42</v>
      </c>
    </row>
    <row r="18" spans="2:8" ht="27" x14ac:dyDescent="0.3">
      <c r="B18" s="34" t="s">
        <v>19</v>
      </c>
      <c r="C18" s="35" t="s">
        <v>26</v>
      </c>
      <c r="D18" s="36" t="s">
        <v>28</v>
      </c>
      <c r="E18"/>
      <c r="F18"/>
      <c r="G18"/>
      <c r="H18"/>
    </row>
    <row r="19" spans="2:8" ht="16.5" x14ac:dyDescent="0.3">
      <c r="B19" s="27" t="s">
        <v>23</v>
      </c>
      <c r="C19" s="17">
        <v>30000</v>
      </c>
      <c r="D19" s="37">
        <v>1520</v>
      </c>
      <c r="E19"/>
      <c r="F19"/>
      <c r="G19"/>
      <c r="H19"/>
    </row>
    <row r="20" spans="2:8" ht="16.5" x14ac:dyDescent="0.3">
      <c r="B20" s="27" t="s">
        <v>23</v>
      </c>
      <c r="C20" s="17">
        <v>36000</v>
      </c>
      <c r="D20" s="37">
        <v>805</v>
      </c>
      <c r="E20"/>
      <c r="F20"/>
      <c r="G20"/>
      <c r="H20"/>
    </row>
    <row r="21" spans="2:8" ht="16.5" x14ac:dyDescent="0.3">
      <c r="B21" s="27" t="s">
        <v>21</v>
      </c>
      <c r="C21" s="17">
        <v>19000</v>
      </c>
      <c r="D21" s="37">
        <v>1852</v>
      </c>
      <c r="E21"/>
      <c r="F21"/>
      <c r="G21"/>
      <c r="H21"/>
    </row>
    <row r="22" spans="2:8" ht="16.5" x14ac:dyDescent="0.3">
      <c r="B22" s="28" t="s">
        <v>21</v>
      </c>
      <c r="C22" s="38">
        <v>27500</v>
      </c>
      <c r="D22" s="39">
        <v>1653</v>
      </c>
      <c r="E22"/>
      <c r="F22"/>
      <c r="G22"/>
      <c r="H22"/>
    </row>
    <row r="23" spans="2:8" ht="16.5" x14ac:dyDescent="0.3">
      <c r="B23"/>
      <c r="C23"/>
      <c r="D23"/>
      <c r="E23"/>
      <c r="F23"/>
      <c r="G23"/>
      <c r="H23"/>
    </row>
    <row r="24" spans="2:8" ht="16.5" x14ac:dyDescent="0.3">
      <c r="B24"/>
      <c r="C24"/>
      <c r="D24"/>
      <c r="E24"/>
      <c r="F24"/>
      <c r="G24"/>
      <c r="H24"/>
    </row>
    <row r="25" spans="2:8" ht="16.5" x14ac:dyDescent="0.3">
      <c r="B25"/>
      <c r="C25"/>
      <c r="D25"/>
      <c r="E25"/>
      <c r="F25"/>
      <c r="G25"/>
      <c r="H25"/>
    </row>
    <row r="26" spans="2:8" ht="16.5" x14ac:dyDescent="0.3">
      <c r="B26"/>
      <c r="C26"/>
      <c r="D26"/>
      <c r="E26"/>
      <c r="F26"/>
      <c r="G26"/>
      <c r="H26"/>
    </row>
  </sheetData>
  <phoneticPr fontId="3" type="noConversion"/>
  <conditionalFormatting sqref="B3:H10">
    <cfRule type="expression" dxfId="13" priority="1">
      <formula>$G3&gt;=2000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F0A7-3280-4E95-9BA7-A285FC8DABC3}">
  <dimension ref="B2:K19"/>
  <sheetViews>
    <sheetView workbookViewId="0">
      <selection activeCell="G6" sqref="G6"/>
    </sheetView>
  </sheetViews>
  <sheetFormatPr defaultRowHeight="13.5" x14ac:dyDescent="0.3"/>
  <cols>
    <col min="1" max="1" width="1.625" style="1" customWidth="1"/>
    <col min="2" max="3" width="14.5" style="1" bestFit="1" customWidth="1"/>
    <col min="4" max="4" width="21.625" style="1" bestFit="1" customWidth="1"/>
    <col min="5" max="5" width="14.375" style="1" bestFit="1" customWidth="1"/>
    <col min="6" max="6" width="21.625" style="1" bestFit="1" customWidth="1"/>
    <col min="7" max="7" width="14.375" style="1" bestFit="1" customWidth="1"/>
    <col min="8" max="8" width="21.625" style="1" bestFit="1" customWidth="1"/>
    <col min="9" max="9" width="19.625" style="1" bestFit="1" customWidth="1"/>
    <col min="10" max="10" width="26.875" style="1" bestFit="1" customWidth="1"/>
    <col min="11" max="11" width="11.625" style="1" bestFit="1" customWidth="1"/>
    <col min="12" max="16384" width="9" style="1"/>
  </cols>
  <sheetData>
    <row r="2" spans="2:11" ht="16.5" x14ac:dyDescent="0.3">
      <c r="B2" s="31"/>
      <c r="C2" s="32" t="s">
        <v>51</v>
      </c>
      <c r="D2" s="31"/>
      <c r="E2" s="31"/>
      <c r="F2" s="31"/>
      <c r="G2" s="31"/>
      <c r="H2" s="31"/>
      <c r="I2"/>
      <c r="J2"/>
      <c r="K2"/>
    </row>
    <row r="3" spans="2:11" ht="16.5" x14ac:dyDescent="0.3">
      <c r="B3" s="31"/>
      <c r="C3" s="47" t="s">
        <v>22</v>
      </c>
      <c r="D3" s="48"/>
      <c r="E3" s="47" t="s">
        <v>24</v>
      </c>
      <c r="F3" s="48"/>
      <c r="G3" s="47" t="s">
        <v>20</v>
      </c>
      <c r="H3" s="48"/>
      <c r="I3"/>
      <c r="J3"/>
      <c r="K3"/>
    </row>
    <row r="4" spans="2:11" ht="27" x14ac:dyDescent="0.3">
      <c r="B4" s="32" t="s">
        <v>52</v>
      </c>
      <c r="C4" s="33" t="s">
        <v>45</v>
      </c>
      <c r="D4" s="33" t="s">
        <v>46</v>
      </c>
      <c r="E4" s="33" t="s">
        <v>45</v>
      </c>
      <c r="F4" s="33" t="s">
        <v>46</v>
      </c>
      <c r="G4" s="33" t="s">
        <v>45</v>
      </c>
      <c r="H4" s="33" t="s">
        <v>46</v>
      </c>
      <c r="I4"/>
      <c r="J4"/>
      <c r="K4"/>
    </row>
    <row r="5" spans="2:11" ht="16.5" x14ac:dyDescent="0.3">
      <c r="B5" s="40" t="s">
        <v>47</v>
      </c>
      <c r="C5" s="51">
        <v>1</v>
      </c>
      <c r="D5" s="30">
        <v>36000</v>
      </c>
      <c r="E5" s="51">
        <v>1</v>
      </c>
      <c r="F5" s="30">
        <v>13900</v>
      </c>
      <c r="G5" s="50" t="s">
        <v>50</v>
      </c>
      <c r="H5" s="50" t="s">
        <v>50</v>
      </c>
      <c r="I5"/>
      <c r="J5"/>
      <c r="K5"/>
    </row>
    <row r="6" spans="2:11" ht="16.5" x14ac:dyDescent="0.3">
      <c r="B6" s="40" t="s">
        <v>48</v>
      </c>
      <c r="C6" s="51">
        <v>1</v>
      </c>
      <c r="D6" s="30">
        <v>30000</v>
      </c>
      <c r="E6" s="51">
        <v>1</v>
      </c>
      <c r="F6" s="30">
        <v>32000</v>
      </c>
      <c r="G6" s="51">
        <v>2</v>
      </c>
      <c r="H6" s="30">
        <v>23250</v>
      </c>
      <c r="I6"/>
      <c r="J6"/>
      <c r="K6"/>
    </row>
    <row r="7" spans="2:11" ht="16.5" x14ac:dyDescent="0.3">
      <c r="B7" s="40" t="s">
        <v>49</v>
      </c>
      <c r="C7" s="50" t="s">
        <v>50</v>
      </c>
      <c r="D7" s="50" t="s">
        <v>50</v>
      </c>
      <c r="E7" s="50" t="s">
        <v>50</v>
      </c>
      <c r="F7" s="30" t="s">
        <v>50</v>
      </c>
      <c r="G7" s="51">
        <v>2</v>
      </c>
      <c r="H7" s="30">
        <v>75000</v>
      </c>
      <c r="I7"/>
      <c r="J7"/>
      <c r="K7"/>
    </row>
    <row r="8" spans="2:11" ht="16.5" x14ac:dyDescent="0.3">
      <c r="B8" s="29" t="s">
        <v>44</v>
      </c>
      <c r="C8" s="49">
        <v>2</v>
      </c>
      <c r="D8" s="30">
        <v>33000</v>
      </c>
      <c r="E8" s="49">
        <v>2</v>
      </c>
      <c r="F8" s="30">
        <v>22950</v>
      </c>
      <c r="G8" s="49">
        <v>4</v>
      </c>
      <c r="H8" s="30">
        <v>49125</v>
      </c>
      <c r="I8"/>
      <c r="J8"/>
      <c r="K8"/>
    </row>
    <row r="9" spans="2:11" ht="16.5" x14ac:dyDescent="0.3">
      <c r="B9"/>
      <c r="C9"/>
      <c r="D9"/>
      <c r="E9"/>
      <c r="F9"/>
      <c r="G9"/>
      <c r="H9"/>
      <c r="I9"/>
      <c r="J9"/>
      <c r="K9"/>
    </row>
    <row r="10" spans="2:11" ht="16.5" x14ac:dyDescent="0.3">
      <c r="B10"/>
      <c r="C10"/>
      <c r="D10"/>
      <c r="E10"/>
      <c r="F10"/>
      <c r="G10"/>
      <c r="H10"/>
      <c r="I10"/>
      <c r="J10"/>
      <c r="K10"/>
    </row>
    <row r="11" spans="2:11" ht="16.5" x14ac:dyDescent="0.3">
      <c r="B11"/>
      <c r="C11"/>
      <c r="D11"/>
      <c r="E11"/>
      <c r="F11"/>
      <c r="G11"/>
      <c r="H11"/>
      <c r="I11"/>
      <c r="J11"/>
      <c r="K11"/>
    </row>
    <row r="12" spans="2:11" ht="16.5" x14ac:dyDescent="0.3">
      <c r="B12"/>
      <c r="C12"/>
      <c r="D12"/>
      <c r="E12"/>
      <c r="F12"/>
      <c r="G12"/>
      <c r="H12"/>
      <c r="I12"/>
      <c r="J12"/>
      <c r="K12"/>
    </row>
    <row r="13" spans="2:11" x14ac:dyDescent="0.3">
      <c r="B13"/>
      <c r="C13"/>
      <c r="D13"/>
      <c r="E13"/>
      <c r="F13"/>
      <c r="G13"/>
      <c r="H13"/>
      <c r="I13"/>
      <c r="J13"/>
    </row>
    <row r="14" spans="2:11" ht="16.5" x14ac:dyDescent="0.3">
      <c r="B14"/>
      <c r="C14"/>
      <c r="D14"/>
      <c r="E14"/>
      <c r="F14"/>
      <c r="G14"/>
      <c r="H14"/>
      <c r="I14"/>
      <c r="J14"/>
    </row>
    <row r="15" spans="2:11" ht="16.5" x14ac:dyDescent="0.3">
      <c r="B15"/>
      <c r="C15"/>
      <c r="D15"/>
    </row>
    <row r="16" spans="2:11" x14ac:dyDescent="0.3">
      <c r="B16"/>
      <c r="C16"/>
      <c r="D16"/>
    </row>
    <row r="17" spans="2:4" x14ac:dyDescent="0.3">
      <c r="B17"/>
      <c r="C17"/>
      <c r="D17"/>
    </row>
    <row r="18" spans="2:4" x14ac:dyDescent="0.3">
      <c r="B18"/>
      <c r="C18"/>
      <c r="D18"/>
    </row>
    <row r="19" spans="2:4" x14ac:dyDescent="0.3">
      <c r="B19"/>
      <c r="C19"/>
      <c r="D19"/>
    </row>
  </sheetData>
  <mergeCells count="3">
    <mergeCell ref="E3:F3"/>
    <mergeCell ref="G3:H3"/>
    <mergeCell ref="C3:D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전월판매량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수지 심</dc:creator>
  <cp:lastModifiedBy>수지 심</cp:lastModifiedBy>
  <dcterms:created xsi:type="dcterms:W3CDTF">2025-05-21T05:37:54Z</dcterms:created>
  <dcterms:modified xsi:type="dcterms:W3CDTF">2025-05-21T10:04:33Z</dcterms:modified>
</cp:coreProperties>
</file>