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6cfa28d3acb204/바탕 화면/"/>
    </mc:Choice>
  </mc:AlternateContent>
  <xr:revisionPtr revIDLastSave="10" documentId="14_{6CFFF2E7-3E74-4783-820A-0DA0FFA66C77}" xr6:coauthVersionLast="47" xr6:coauthVersionMax="47" xr10:uidLastSave="{690BFA29-F0C5-4C30-A84A-59F9ABC63029}"/>
  <bookViews>
    <workbookView xWindow="-108" yWindow="-108" windowWidth="23256" windowHeight="12576" activeTab="3" xr2:uid="{4F83E354-26C5-4EDE-A0C1-D6B1AE688DAF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<sst xmlns="http://schemas.openxmlformats.org/spreadsheetml/2006/main" count="138" uniqueCount="51">
  <si>
    <t>관리번호</t>
    <phoneticPr fontId="2" type="noConversion"/>
  </si>
  <si>
    <t>업무구분</t>
  </si>
  <si>
    <t>업무구분</t>
    <phoneticPr fontId="2" type="noConversion"/>
  </si>
  <si>
    <t>이름</t>
    <phoneticPr fontId="2" type="noConversion"/>
  </si>
  <si>
    <t>계약일</t>
  </si>
  <si>
    <t>계약일</t>
    <phoneticPr fontId="2" type="noConversion"/>
  </si>
  <si>
    <t>근무지</t>
    <phoneticPr fontId="2" type="noConversion"/>
  </si>
  <si>
    <t>계약만료일</t>
    <phoneticPr fontId="2" type="noConversion"/>
  </si>
  <si>
    <t>총급여</t>
    <phoneticPr fontId="2" type="noConversion"/>
  </si>
  <si>
    <t>T01-2</t>
    <phoneticPr fontId="2" type="noConversion"/>
  </si>
  <si>
    <t>C01-3</t>
    <phoneticPr fontId="2" type="noConversion"/>
  </si>
  <si>
    <t>C01-2</t>
    <phoneticPr fontId="2" type="noConversion"/>
  </si>
  <si>
    <t>E01-2</t>
    <phoneticPr fontId="2" type="noConversion"/>
  </si>
  <si>
    <t>T02-3</t>
    <phoneticPr fontId="2" type="noConversion"/>
  </si>
  <si>
    <t>E02-3</t>
    <phoneticPr fontId="2" type="noConversion"/>
  </si>
  <si>
    <t>C03-2</t>
    <phoneticPr fontId="2" type="noConversion"/>
  </si>
  <si>
    <t>T03-2</t>
    <phoneticPr fontId="2" type="noConversion"/>
  </si>
  <si>
    <t>여행안내</t>
  </si>
  <si>
    <t>여행안내</t>
    <phoneticPr fontId="2" type="noConversion"/>
  </si>
  <si>
    <t>IT컨설팅</t>
  </si>
  <si>
    <t>IT컨설팅</t>
    <phoneticPr fontId="2" type="noConversion"/>
  </si>
  <si>
    <t>전기기술</t>
  </si>
  <si>
    <t>전기기술</t>
    <phoneticPr fontId="2" type="noConversion"/>
  </si>
  <si>
    <t>이우주</t>
  </si>
  <si>
    <t>이우주</t>
    <phoneticPr fontId="2" type="noConversion"/>
  </si>
  <si>
    <t>김나라</t>
    <phoneticPr fontId="2" type="noConversion"/>
  </si>
  <si>
    <t>박진수</t>
    <phoneticPr fontId="2" type="noConversion"/>
  </si>
  <si>
    <t>최주호</t>
    <phoneticPr fontId="2" type="noConversion"/>
  </si>
  <si>
    <t>장영수</t>
    <phoneticPr fontId="2" type="noConversion"/>
  </si>
  <si>
    <t>신미래</t>
    <phoneticPr fontId="2" type="noConversion"/>
  </si>
  <si>
    <t>정미주</t>
    <phoneticPr fontId="2" type="noConversion"/>
  </si>
  <si>
    <t>김호영</t>
    <phoneticPr fontId="2" type="noConversion"/>
  </si>
  <si>
    <t>경주</t>
    <phoneticPr fontId="2" type="noConversion"/>
  </si>
  <si>
    <t>서울</t>
    <phoneticPr fontId="2" type="noConversion"/>
  </si>
  <si>
    <t>대전</t>
    <phoneticPr fontId="2" type="noConversion"/>
  </si>
  <si>
    <t>광주</t>
    <phoneticPr fontId="2" type="noConversion"/>
  </si>
  <si>
    <t>천안</t>
    <phoneticPr fontId="2" type="noConversion"/>
  </si>
  <si>
    <t>여행안내 급여(시간당) 평균</t>
    <phoneticPr fontId="2" type="noConversion"/>
  </si>
  <si>
    <t>근무지 서울의 평균 근무시간</t>
    <phoneticPr fontId="2" type="noConversion"/>
  </si>
  <si>
    <t>두 번째로 높은 급여(시간당)</t>
    <phoneticPr fontId="2" type="noConversion"/>
  </si>
  <si>
    <t>급여
(시간당)</t>
    <phoneticPr fontId="2" type="noConversion"/>
  </si>
  <si>
    <t>근무시간
(일)</t>
    <phoneticPr fontId="2" type="noConversion"/>
  </si>
  <si>
    <t>&gt;=2020-01-01</t>
    <phoneticPr fontId="2" type="noConversion"/>
  </si>
  <si>
    <t>총합계</t>
  </si>
  <si>
    <t>2018년</t>
  </si>
  <si>
    <t>2019년</t>
  </si>
  <si>
    <t>2020년</t>
  </si>
  <si>
    <t>개수 : 이름</t>
  </si>
  <si>
    <t>***</t>
  </si>
  <si>
    <t>평균 : 급여(시간당)</t>
  </si>
  <si>
    <t>C02-2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</si>
</sst>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&quot;H&quot;"/>
    <numFmt numFmtId="177" formatCode="0.0"/>
    <numFmt numFmtId="178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1" fontId="3" fillId="0" borderId="25" xfId="1" applyFont="1" applyFill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/>
    </xf>
    <xf numFmtId="14" fontId="3" fillId="0" borderId="2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8" xfId="1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32">
    <dxf>
      <alignment horizontal="center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여행안내</a:t>
            </a:r>
            <a:r>
              <a:rPr lang="en-US" altLang="ko-KR" sz="2000" b="1"/>
              <a:t>/IT</a:t>
            </a:r>
            <a:r>
              <a:rPr lang="ko-KR" altLang="en-US" sz="2000" b="1"/>
              <a:t>컨설팅 전문인력 분석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근무시간(일)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(제1작업!$F$5:$F$7,제1작업!$F$9,제1작업!$F$11:$F$12)</c:f>
              <c:numCache>
                <c:formatCode>0"H"</c:formatCode>
                <c:ptCount val="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4-411E-A1DB-B355B178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919295"/>
        <c:axId val="967919775"/>
      </c:barChart>
      <c:lineChart>
        <c:grouping val="standard"/>
        <c:varyColors val="0"/>
        <c:ser>
          <c:idx val="0"/>
          <c:order val="0"/>
          <c:tx>
            <c:v>시간당 급여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B4-411E-A1DB-B355B178C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(제1작업!$E$5:$E$7,제1작업!$E$9,제1작업!$E$11:$E$12)</c:f>
              <c:numCache>
                <c:formatCode>_(* #,##0_);_(* \(#,##0\);_(* "-"_);_(@_)</c:formatCode>
                <c:ptCount val="6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54000</c:v>
                </c:pt>
                <c:pt idx="4">
                  <c:v>63000</c:v>
                </c:pt>
                <c:pt idx="5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4-411E-A1DB-B355B178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55072"/>
        <c:axId val="1623660352"/>
      </c:lineChart>
      <c:catAx>
        <c:axId val="96791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67919775"/>
        <c:crosses val="autoZero"/>
        <c:auto val="1"/>
        <c:lblAlgn val="ctr"/>
        <c:lblOffset val="100"/>
        <c:noMultiLvlLbl val="0"/>
      </c:catAx>
      <c:valAx>
        <c:axId val="9679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dash"/>
              <a:round/>
            </a:ln>
            <a:effectLst/>
          </c:spPr>
        </c:majorGridlines>
        <c:numFmt formatCode="0&quot;H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67919295"/>
        <c:crosses val="autoZero"/>
        <c:crossBetween val="between"/>
      </c:valAx>
      <c:valAx>
        <c:axId val="1623660352"/>
        <c:scaling>
          <c:orientation val="minMax"/>
          <c:max val="100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23655072"/>
        <c:crosses val="max"/>
        <c:crossBetween val="between"/>
        <c:majorUnit val="20000"/>
      </c:valAx>
      <c:catAx>
        <c:axId val="162365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36603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BCAEBA-6D14-4FB6-860A-9BDE393ECECB}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6</xdr:col>
      <xdr:colOff>594360</xdr:colOff>
      <xdr:row>2</xdr:row>
      <xdr:rowOff>129540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5795B49-24B1-CE58-70A9-960FA740280D}"/>
            </a:ext>
          </a:extLst>
        </xdr:cNvPr>
        <xdr:cNvSpPr/>
      </xdr:nvSpPr>
      <xdr:spPr>
        <a:xfrm>
          <a:off x="129540" y="91440"/>
          <a:ext cx="4168140" cy="480060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 kern="12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</a:p>
      </xdr:txBody>
    </xdr:sp>
    <xdr:clientData/>
  </xdr:twoCellAnchor>
  <xdr:twoCellAnchor editAs="oneCell">
    <xdr:from>
      <xdr:col>7</xdr:col>
      <xdr:colOff>0</xdr:colOff>
      <xdr:row>0</xdr:row>
      <xdr:rowOff>45720</xdr:rowOff>
    </xdr:from>
    <xdr:to>
      <xdr:col>10</xdr:col>
      <xdr:colOff>0</xdr:colOff>
      <xdr:row>2</xdr:row>
      <xdr:rowOff>228599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866A05-97A9-C198-2BD1-69DC93D1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45720"/>
          <a:ext cx="2545080" cy="71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7435" cy="606910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53FA370-9CDC-3D62-49DE-A3852531EA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0.18901</cdr:x>
      <cdr:y>0.1551</cdr:y>
    </cdr:from>
    <cdr:to>
      <cdr:x>0.34812</cdr:x>
      <cdr:y>0.22009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EFB041B6-B6E9-36D9-93AE-00A7637329F7}"/>
            </a:ext>
          </a:extLst>
        </cdr:cNvPr>
        <cdr:cNvSpPr/>
      </cdr:nvSpPr>
      <cdr:spPr>
        <a:xfrm xmlns:a="http://schemas.openxmlformats.org/drawingml/2006/main">
          <a:off x="1757082" y="941295"/>
          <a:ext cx="1479176" cy="394447"/>
        </a:xfrm>
        <a:prstGeom xmlns:a="http://schemas.openxmlformats.org/drawingml/2006/main" prst="wedgeRoundRectCallout">
          <a:avLst>
            <a:gd name="adj1" fmla="val 68398"/>
            <a:gd name="adj2" fmla="val 46591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시간당 최고 급여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63.881243402779" createdVersion="8" refreshedVersion="8" minRefreshableVersion="3" recordCount="8" xr:uid="{2A594CF8-FA95-4D96-94FA-A2BABE719F93}">
  <cacheSource type="worksheet">
    <worksheetSource ref="B4:H12" sheet="제1작업"/>
  </cacheSource>
  <cacheFields count="8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6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8-11-20T00:00:00" maxDate="2020-03-21T00:00:00" count="8">
        <d v="2019-07-20T00:00:00"/>
        <d v="2018-12-20T00:00:00"/>
        <d v="2020-03-20T00:00:00"/>
        <d v="2019-05-20T00:00:00"/>
        <d v="2019-09-20T00:00:00"/>
        <d v="2019-11-20T00:00:00"/>
        <d v="2018-11-20T00:00:00"/>
        <d v="2019-02-20T00:00:00"/>
      </sharedItems>
      <fieldGroup par="7"/>
    </cacheField>
    <cacheField name="근무지" numFmtId="0">
      <sharedItems/>
    </cacheField>
    <cacheField name="년(계약일)" numFmtId="0" databaseField="0">
      <fieldGroup base="5">
        <rangePr groupBy="years" startDate="2018-11-20T00:00:00" endDate="2020-03-21T00:00:00"/>
        <groupItems count="5">
          <s v="&lt;2018-11-20"/>
          <s v="2018년"/>
          <s v="2019년"/>
          <s v="2020년"/>
          <s v="&gt;2020-03-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T01-2"/>
    <x v="0"/>
    <s v="이우주"/>
    <n v="55000"/>
    <n v="5"/>
    <x v="0"/>
    <s v="경주"/>
  </r>
  <r>
    <s v="C01-3"/>
    <x v="1"/>
    <s v="김나라"/>
    <n v="72000"/>
    <n v="6"/>
    <x v="1"/>
    <s v="서울"/>
  </r>
  <r>
    <s v="C01-2"/>
    <x v="1"/>
    <s v="박진수"/>
    <n v="80000"/>
    <n v="5"/>
    <x v="2"/>
    <s v="대전"/>
  </r>
  <r>
    <s v="E01-2"/>
    <x v="2"/>
    <s v="최주호"/>
    <n v="65000"/>
    <n v="5"/>
    <x v="3"/>
    <s v="서울"/>
  </r>
  <r>
    <s v="T02-3"/>
    <x v="0"/>
    <s v="장영수"/>
    <n v="54000"/>
    <n v="7"/>
    <x v="4"/>
    <s v="광주"/>
  </r>
  <r>
    <s v="E02-3"/>
    <x v="2"/>
    <s v="신미래"/>
    <n v="58000"/>
    <n v="6"/>
    <x v="5"/>
    <s v="천안"/>
  </r>
  <r>
    <s v="C03-2"/>
    <x v="1"/>
    <s v="정미주"/>
    <n v="63000"/>
    <n v="4"/>
    <x v="6"/>
    <s v="대전"/>
  </r>
  <r>
    <s v="T03-2"/>
    <x v="0"/>
    <s v="김호영"/>
    <n v="55000"/>
    <n v="5"/>
    <x v="7"/>
    <s v="서울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AA702C-52D1-4EA0-AA48-6B82446BA696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계약일" colHeaderCaption="업무구분">
  <location ref="B2:H8" firstHeaderRow="1" firstDataRow="3" firstDataCol="1"/>
  <pivotFields count="8">
    <pivotField showAll="0"/>
    <pivotField axis="axisCol" showAll="0" sortType="descending">
      <items count="4">
        <item x="2"/>
        <item x="0"/>
        <item x="1"/>
        <item t="default"/>
      </items>
    </pivotField>
    <pivotField dataField="1" showAll="0"/>
    <pivotField dataField="1" numFmtId="41" showAll="0"/>
    <pivotField numFmtId="176" showAll="0"/>
    <pivotField numFmtId="14" showAll="0">
      <items count="9">
        <item x="6"/>
        <item x="1"/>
        <item x="7"/>
        <item x="3"/>
        <item x="0"/>
        <item x="4"/>
        <item x="5"/>
        <item x="2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7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7" baseItem="1" numFmtId="41"/>
  </dataFields>
  <formats count="23"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1" type="button" dataOnly="0" labelOnly="1" outline="0" axis="axisCol" fieldPosition="0"/>
    </format>
    <format dxfId="18">
      <pivotArea field="-2" type="button" dataOnly="0" labelOnly="1" outline="0" axis="axisCol" fieldPosition="1"/>
    </format>
    <format dxfId="17">
      <pivotArea type="topRight" dataOnly="0" labelOnly="1" outline="0" fieldPosition="0"/>
    </format>
    <format dxfId="16">
      <pivotArea field="7" type="button" dataOnly="0" labelOnly="1" outline="0" axis="axisRow" fieldPosition="0"/>
    </format>
    <format dxfId="15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7" count="1">
            <x v="2"/>
          </reference>
        </references>
      </pivotArea>
    </format>
    <format dxfId="6">
      <pivotArea field="1" grandRow="1" outline="0" collapsedLevelsAreSubtotals="1" axis="axisCol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7" count="1">
            <x v="2"/>
          </reference>
        </references>
      </pivotArea>
    </format>
    <format dxfId="4">
      <pivotArea field="1" grandRow="1" outline="0" collapsedLevelsAreSubtotals="1" axis="axisCol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7" count="1">
            <x v="1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7" count="1">
            <x v="3"/>
          </reference>
        </references>
      </pivotArea>
    </format>
    <format dxfId="1">
      <pivotArea field="1" grandRow="1" outline="0" collapsedLevelsAreSubtotals="1" axis="axisCol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7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76C277-6F50-4F1E-BB22-CB25F56455BE}" name="표1" displayName="표1" ref="B18:H22" totalsRowShown="0" headerRowDxfId="31" tableBorderDxfId="30">
  <autoFilter ref="B18:H22" xr:uid="{0576C277-6F50-4F1E-BB22-CB25F56455BE}"/>
  <tableColumns count="7">
    <tableColumn id="1" xr3:uid="{74BA97EF-F30B-46D1-85E6-EF3784366809}" name="관리번호" dataDxfId="29"/>
    <tableColumn id="2" xr3:uid="{05FC5F07-013C-41CD-B8FF-56D124231F9D}" name="업무구분" dataDxfId="28"/>
    <tableColumn id="3" xr3:uid="{F4139E78-4B01-453D-B0FE-1E1FC8D7DF26}" name="이름" dataDxfId="27"/>
    <tableColumn id="4" xr3:uid="{BB11353F-E50C-42B4-BEDF-8EAFB2E08CE5}" name="급여_x000a_(시간당)" dataDxfId="26" dataCellStyle="쉼표 [0]"/>
    <tableColumn id="5" xr3:uid="{01EF039C-9F43-41B2-98E6-5554F32B7857}" name="근무시간_x000a_(일)" dataDxfId="25"/>
    <tableColumn id="6" xr3:uid="{ECDE8537-D149-4215-AD91-5676664A8472}" name="계약일" dataDxfId="24"/>
    <tableColumn id="7" xr3:uid="{707959FC-175F-4D6D-9DAE-88026B90258C}" name="근무지" dataDxfId="2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635E-59EE-46BD-989D-5CD2C9F73596}">
  <dimension ref="B1:J14"/>
  <sheetViews>
    <sheetView workbookViewId="0">
      <selection activeCell="F18" sqref="F18"/>
    </sheetView>
  </sheetViews>
  <sheetFormatPr defaultRowHeight="17.399999999999999" x14ac:dyDescent="0.4"/>
  <cols>
    <col min="1" max="1" width="1.69921875" customWidth="1"/>
    <col min="2" max="4" width="8.796875" style="3"/>
    <col min="5" max="5" width="11.59765625" style="3" customWidth="1"/>
    <col min="6" max="6" width="8.8984375" style="3" bestFit="1" customWidth="1"/>
    <col min="7" max="7" width="11.296875" style="3" bestFit="1" customWidth="1"/>
    <col min="8" max="8" width="8.796875" style="3"/>
    <col min="9" max="9" width="11.296875" style="3" bestFit="1" customWidth="1"/>
    <col min="10" max="10" width="13.296875" style="3" bestFit="1" customWidth="1"/>
    <col min="12" max="12" width="4.8984375" customWidth="1"/>
  </cols>
  <sheetData>
    <row r="1" spans="2:10" ht="21" customHeight="1" x14ac:dyDescent="0.4"/>
    <row r="2" spans="2:10" ht="21" customHeight="1" x14ac:dyDescent="0.4"/>
    <row r="3" spans="2:10" ht="21" customHeight="1" thickBot="1" x14ac:dyDescent="0.45"/>
    <row r="4" spans="2:10" ht="29.4" thickBot="1" x14ac:dyDescent="0.45">
      <c r="B4" s="18" t="s">
        <v>0</v>
      </c>
      <c r="C4" s="19" t="s">
        <v>2</v>
      </c>
      <c r="D4" s="19" t="s">
        <v>3</v>
      </c>
      <c r="E4" s="20" t="s">
        <v>40</v>
      </c>
      <c r="F4" s="20" t="s">
        <v>41</v>
      </c>
      <c r="G4" s="19" t="s">
        <v>5</v>
      </c>
      <c r="H4" s="19" t="s">
        <v>6</v>
      </c>
      <c r="I4" s="19" t="s">
        <v>7</v>
      </c>
      <c r="J4" s="21" t="s">
        <v>8</v>
      </c>
    </row>
    <row r="5" spans="2:10" x14ac:dyDescent="0.4">
      <c r="B5" s="7" t="s">
        <v>9</v>
      </c>
      <c r="C5" s="8" t="s">
        <v>18</v>
      </c>
      <c r="D5" s="8" t="s">
        <v>24</v>
      </c>
      <c r="E5" s="14">
        <v>55000</v>
      </c>
      <c r="F5" s="23">
        <v>5</v>
      </c>
      <c r="G5" s="15">
        <v>43666</v>
      </c>
      <c r="H5" s="8" t="s">
        <v>32</v>
      </c>
      <c r="I5" s="15">
        <f t="shared" ref="I5:I12" si="0">G5+RIGHT(B5,1)*30*12</f>
        <v>44386</v>
      </c>
      <c r="J5" s="44">
        <f>E5*F5*20*IF(H5="서울",1,1.1)</f>
        <v>6050000.0000000009</v>
      </c>
    </row>
    <row r="6" spans="2:10" x14ac:dyDescent="0.4">
      <c r="B6" s="9" t="s">
        <v>10</v>
      </c>
      <c r="C6" s="4" t="s">
        <v>20</v>
      </c>
      <c r="D6" s="4" t="s">
        <v>25</v>
      </c>
      <c r="E6" s="5">
        <v>72000</v>
      </c>
      <c r="F6" s="24">
        <v>6</v>
      </c>
      <c r="G6" s="6">
        <v>43454</v>
      </c>
      <c r="H6" s="4" t="s">
        <v>33</v>
      </c>
      <c r="I6" s="6">
        <f t="shared" si="0"/>
        <v>44534</v>
      </c>
      <c r="J6" s="45">
        <f t="shared" ref="J6:J12" si="1">E6*F6*20*IF(H6="서울",1,1.1)</f>
        <v>8640000</v>
      </c>
    </row>
    <row r="7" spans="2:10" x14ac:dyDescent="0.4">
      <c r="B7" s="9" t="s">
        <v>50</v>
      </c>
      <c r="C7" s="4" t="s">
        <v>20</v>
      </c>
      <c r="D7" s="4" t="s">
        <v>26</v>
      </c>
      <c r="E7" s="5">
        <v>80000</v>
      </c>
      <c r="F7" s="24">
        <v>5</v>
      </c>
      <c r="G7" s="6">
        <v>43910</v>
      </c>
      <c r="H7" s="4" t="s">
        <v>34</v>
      </c>
      <c r="I7" s="6">
        <f t="shared" si="0"/>
        <v>44630</v>
      </c>
      <c r="J7" s="45">
        <f t="shared" si="1"/>
        <v>8800000</v>
      </c>
    </row>
    <row r="8" spans="2:10" x14ac:dyDescent="0.4">
      <c r="B8" s="9" t="s">
        <v>12</v>
      </c>
      <c r="C8" s="4" t="s">
        <v>22</v>
      </c>
      <c r="D8" s="4" t="s">
        <v>27</v>
      </c>
      <c r="E8" s="5">
        <v>65000</v>
      </c>
      <c r="F8" s="24">
        <v>5</v>
      </c>
      <c r="G8" s="6">
        <v>43605</v>
      </c>
      <c r="H8" s="4" t="s">
        <v>33</v>
      </c>
      <c r="I8" s="6">
        <f t="shared" si="0"/>
        <v>44325</v>
      </c>
      <c r="J8" s="45">
        <f t="shared" si="1"/>
        <v>6500000</v>
      </c>
    </row>
    <row r="9" spans="2:10" x14ac:dyDescent="0.4">
      <c r="B9" s="9" t="s">
        <v>13</v>
      </c>
      <c r="C9" s="4" t="s">
        <v>18</v>
      </c>
      <c r="D9" s="4" t="s">
        <v>28</v>
      </c>
      <c r="E9" s="5">
        <v>54000</v>
      </c>
      <c r="F9" s="24">
        <v>7</v>
      </c>
      <c r="G9" s="6">
        <v>43728</v>
      </c>
      <c r="H9" s="4" t="s">
        <v>35</v>
      </c>
      <c r="I9" s="6">
        <f t="shared" si="0"/>
        <v>44808</v>
      </c>
      <c r="J9" s="45">
        <f t="shared" si="1"/>
        <v>8316000.0000000009</v>
      </c>
    </row>
    <row r="10" spans="2:10" x14ac:dyDescent="0.4">
      <c r="B10" s="9" t="s">
        <v>14</v>
      </c>
      <c r="C10" s="4" t="s">
        <v>22</v>
      </c>
      <c r="D10" s="4" t="s">
        <v>29</v>
      </c>
      <c r="E10" s="5">
        <v>58000</v>
      </c>
      <c r="F10" s="24">
        <v>6</v>
      </c>
      <c r="G10" s="6">
        <v>43789</v>
      </c>
      <c r="H10" s="4" t="s">
        <v>36</v>
      </c>
      <c r="I10" s="6">
        <f t="shared" si="0"/>
        <v>44869</v>
      </c>
      <c r="J10" s="45">
        <f t="shared" si="1"/>
        <v>7656000.0000000009</v>
      </c>
    </row>
    <row r="11" spans="2:10" x14ac:dyDescent="0.4">
      <c r="B11" s="9" t="s">
        <v>15</v>
      </c>
      <c r="C11" s="4" t="s">
        <v>20</v>
      </c>
      <c r="D11" s="4" t="s">
        <v>30</v>
      </c>
      <c r="E11" s="5">
        <v>63000</v>
      </c>
      <c r="F11" s="24">
        <v>4</v>
      </c>
      <c r="G11" s="6">
        <v>43424</v>
      </c>
      <c r="H11" s="4" t="s">
        <v>34</v>
      </c>
      <c r="I11" s="6">
        <f t="shared" si="0"/>
        <v>44144</v>
      </c>
      <c r="J11" s="45">
        <f t="shared" si="1"/>
        <v>5544000</v>
      </c>
    </row>
    <row r="12" spans="2:10" ht="18" thickBot="1" x14ac:dyDescent="0.45">
      <c r="B12" s="10" t="s">
        <v>16</v>
      </c>
      <c r="C12" s="11" t="s">
        <v>18</v>
      </c>
      <c r="D12" s="11" t="s">
        <v>31</v>
      </c>
      <c r="E12" s="16">
        <v>55000</v>
      </c>
      <c r="F12" s="25">
        <v>5</v>
      </c>
      <c r="G12" s="17">
        <v>43516</v>
      </c>
      <c r="H12" s="11" t="s">
        <v>33</v>
      </c>
      <c r="I12" s="17">
        <f t="shared" si="0"/>
        <v>44236</v>
      </c>
      <c r="J12" s="46">
        <f t="shared" si="1"/>
        <v>5500000</v>
      </c>
    </row>
    <row r="13" spans="2:10" x14ac:dyDescent="0.4">
      <c r="B13" s="47" t="s">
        <v>37</v>
      </c>
      <c r="C13" s="48"/>
      <c r="D13" s="48"/>
      <c r="E13" s="43">
        <f>ROUND(DAVERAGE(C4:H12,E4,C4:C5),-2)</f>
        <v>54700</v>
      </c>
      <c r="F13" s="51"/>
      <c r="G13" s="48" t="s">
        <v>39</v>
      </c>
      <c r="H13" s="48"/>
      <c r="I13" s="48"/>
      <c r="J13" s="13">
        <f>LARGE(E5:E12,2)</f>
        <v>72000</v>
      </c>
    </row>
    <row r="14" spans="2:10" ht="18" thickBot="1" x14ac:dyDescent="0.45">
      <c r="B14" s="49" t="s">
        <v>38</v>
      </c>
      <c r="C14" s="50"/>
      <c r="D14" s="50"/>
      <c r="E14" s="26">
        <f>SUMIF(근무지,"서울",F5:F12)/COUNTIF(F4:H12,"서울")</f>
        <v>5.333333333333333</v>
      </c>
      <c r="F14" s="52"/>
      <c r="G14" s="22" t="s">
        <v>3</v>
      </c>
      <c r="H14" s="11" t="s">
        <v>23</v>
      </c>
      <c r="I14" s="22" t="s">
        <v>6</v>
      </c>
      <c r="J14" s="12" t="str">
        <f>VLOOKUP(H14,D4:H12,5,0)</f>
        <v>경주</v>
      </c>
    </row>
  </sheetData>
  <mergeCells count="4">
    <mergeCell ref="B13:D13"/>
    <mergeCell ref="B14:D14"/>
    <mergeCell ref="G13:I13"/>
    <mergeCell ref="F13:F14"/>
  </mergeCells>
  <phoneticPr fontId="2" type="noConversion"/>
  <conditionalFormatting sqref="E5:E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{90BDA2FF-69BD-48BF-91A4-0CFA674AD782}</x14:id>
        </ext>
      </extLst>
    </cfRule>
  </conditionalFormatting>
  <dataValidations count="1">
    <dataValidation type="list" allowBlank="1" showInputMessage="1" showErrorMessage="1" sqref="H14" xr:uid="{5E60315C-21A7-40EA-B8F0-BD5D59EA0BA5}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DA2FF-69BD-48BF-91A4-0CFA674AD782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2015-27CB-4353-BF54-CBEA9BC7F448}">
  <dimension ref="B1:H22"/>
  <sheetViews>
    <sheetView topLeftCell="A6" workbookViewId="0">
      <selection activeCell="B21" sqref="B21"/>
    </sheetView>
  </sheetViews>
  <sheetFormatPr defaultRowHeight="17.399999999999999" x14ac:dyDescent="0.4"/>
  <cols>
    <col min="1" max="1" width="1.69921875" customWidth="1"/>
    <col min="2" max="3" width="9.796875" customWidth="1"/>
    <col min="5" max="5" width="11.59765625" customWidth="1"/>
    <col min="6" max="6" width="8.8984375" bestFit="1" customWidth="1"/>
    <col min="7" max="7" width="11.296875" bestFit="1" customWidth="1"/>
  </cols>
  <sheetData>
    <row r="1" spans="2:8" ht="18" thickBot="1" x14ac:dyDescent="0.45"/>
    <row r="2" spans="2:8" ht="29.4" thickBot="1" x14ac:dyDescent="0.45">
      <c r="B2" s="18" t="s">
        <v>0</v>
      </c>
      <c r="C2" s="19" t="s">
        <v>2</v>
      </c>
      <c r="D2" s="19" t="s">
        <v>3</v>
      </c>
      <c r="E2" s="20" t="s">
        <v>40</v>
      </c>
      <c r="F2" s="20" t="s">
        <v>41</v>
      </c>
      <c r="G2" s="19" t="s">
        <v>5</v>
      </c>
      <c r="H2" s="19" t="s">
        <v>6</v>
      </c>
    </row>
    <row r="3" spans="2:8" x14ac:dyDescent="0.4">
      <c r="B3" s="7" t="s">
        <v>9</v>
      </c>
      <c r="C3" s="8" t="s">
        <v>18</v>
      </c>
      <c r="D3" s="8" t="s">
        <v>24</v>
      </c>
      <c r="E3" s="14">
        <v>55000</v>
      </c>
      <c r="F3" s="23">
        <v>5</v>
      </c>
      <c r="G3" s="15">
        <v>43666</v>
      </c>
      <c r="H3" s="8" t="s">
        <v>32</v>
      </c>
    </row>
    <row r="4" spans="2:8" x14ac:dyDescent="0.4">
      <c r="B4" s="9" t="s">
        <v>10</v>
      </c>
      <c r="C4" s="4" t="s">
        <v>20</v>
      </c>
      <c r="D4" s="4" t="s">
        <v>25</v>
      </c>
      <c r="E4" s="5">
        <v>72000</v>
      </c>
      <c r="F4" s="24">
        <v>6</v>
      </c>
      <c r="G4" s="6">
        <v>43454</v>
      </c>
      <c r="H4" s="4" t="s">
        <v>33</v>
      </c>
    </row>
    <row r="5" spans="2:8" x14ac:dyDescent="0.4">
      <c r="B5" s="9" t="s">
        <v>11</v>
      </c>
      <c r="C5" s="4" t="s">
        <v>20</v>
      </c>
      <c r="D5" s="4" t="s">
        <v>26</v>
      </c>
      <c r="E5" s="5">
        <v>80000</v>
      </c>
      <c r="F5" s="24">
        <v>5</v>
      </c>
      <c r="G5" s="6">
        <v>43910</v>
      </c>
      <c r="H5" s="4" t="s">
        <v>34</v>
      </c>
    </row>
    <row r="6" spans="2:8" x14ac:dyDescent="0.4">
      <c r="B6" s="9" t="s">
        <v>12</v>
      </c>
      <c r="C6" s="4" t="s">
        <v>22</v>
      </c>
      <c r="D6" s="4" t="s">
        <v>27</v>
      </c>
      <c r="E6" s="5">
        <v>65000</v>
      </c>
      <c r="F6" s="24">
        <v>5</v>
      </c>
      <c r="G6" s="6">
        <v>43605</v>
      </c>
      <c r="H6" s="4" t="s">
        <v>33</v>
      </c>
    </row>
    <row r="7" spans="2:8" x14ac:dyDescent="0.4">
      <c r="B7" s="9" t="s">
        <v>13</v>
      </c>
      <c r="C7" s="4" t="s">
        <v>18</v>
      </c>
      <c r="D7" s="4" t="s">
        <v>28</v>
      </c>
      <c r="E7" s="5">
        <v>54000</v>
      </c>
      <c r="F7" s="24">
        <v>7</v>
      </c>
      <c r="G7" s="6">
        <v>43728</v>
      </c>
      <c r="H7" s="4" t="s">
        <v>35</v>
      </c>
    </row>
    <row r="8" spans="2:8" x14ac:dyDescent="0.4">
      <c r="B8" s="9" t="s">
        <v>14</v>
      </c>
      <c r="C8" s="4" t="s">
        <v>22</v>
      </c>
      <c r="D8" s="4" t="s">
        <v>29</v>
      </c>
      <c r="E8" s="5">
        <v>58000</v>
      </c>
      <c r="F8" s="24">
        <v>6</v>
      </c>
      <c r="G8" s="6">
        <v>43789</v>
      </c>
      <c r="H8" s="4" t="s">
        <v>36</v>
      </c>
    </row>
    <row r="9" spans="2:8" x14ac:dyDescent="0.4">
      <c r="B9" s="9" t="s">
        <v>15</v>
      </c>
      <c r="C9" s="4" t="s">
        <v>20</v>
      </c>
      <c r="D9" s="4" t="s">
        <v>30</v>
      </c>
      <c r="E9" s="5">
        <v>63000</v>
      </c>
      <c r="F9" s="24">
        <v>4</v>
      </c>
      <c r="G9" s="6">
        <v>43424</v>
      </c>
      <c r="H9" s="4" t="s">
        <v>34</v>
      </c>
    </row>
    <row r="10" spans="2:8" ht="18" thickBot="1" x14ac:dyDescent="0.45">
      <c r="B10" s="10" t="s">
        <v>16</v>
      </c>
      <c r="C10" s="11" t="s">
        <v>18</v>
      </c>
      <c r="D10" s="11" t="s">
        <v>31</v>
      </c>
      <c r="E10" s="16">
        <v>55000</v>
      </c>
      <c r="F10" s="25">
        <v>5</v>
      </c>
      <c r="G10" s="17">
        <v>43516</v>
      </c>
      <c r="H10" s="11" t="s">
        <v>33</v>
      </c>
    </row>
    <row r="12" spans="2:8" ht="18" thickBot="1" x14ac:dyDescent="0.45"/>
    <row r="13" spans="2:8" x14ac:dyDescent="0.4">
      <c r="B13" s="19" t="s">
        <v>6</v>
      </c>
      <c r="C13" s="19" t="s">
        <v>5</v>
      </c>
    </row>
    <row r="14" spans="2:8" x14ac:dyDescent="0.4">
      <c r="B14" s="4" t="s">
        <v>33</v>
      </c>
    </row>
    <row r="15" spans="2:8" x14ac:dyDescent="0.4">
      <c r="C15" t="s">
        <v>42</v>
      </c>
    </row>
    <row r="18" spans="2:8" ht="28.8" x14ac:dyDescent="0.4">
      <c r="B18" s="30" t="s">
        <v>0</v>
      </c>
      <c r="C18" s="31" t="s">
        <v>2</v>
      </c>
      <c r="D18" s="31" t="s">
        <v>3</v>
      </c>
      <c r="E18" s="32" t="s">
        <v>40</v>
      </c>
      <c r="F18" s="32" t="s">
        <v>41</v>
      </c>
      <c r="G18" s="31" t="s">
        <v>5</v>
      </c>
      <c r="H18" s="33" t="s">
        <v>6</v>
      </c>
    </row>
    <row r="19" spans="2:8" x14ac:dyDescent="0.4">
      <c r="B19" s="28" t="s">
        <v>10</v>
      </c>
      <c r="C19" s="4" t="s">
        <v>20</v>
      </c>
      <c r="D19" s="4" t="s">
        <v>25</v>
      </c>
      <c r="E19" s="27">
        <v>72000</v>
      </c>
      <c r="F19" s="24">
        <v>6</v>
      </c>
      <c r="G19" s="6">
        <v>43454</v>
      </c>
      <c r="H19" s="29" t="s">
        <v>33</v>
      </c>
    </row>
    <row r="20" spans="2:8" x14ac:dyDescent="0.4">
      <c r="B20" s="28" t="s">
        <v>50</v>
      </c>
      <c r="C20" s="4" t="s">
        <v>20</v>
      </c>
      <c r="D20" s="4" t="s">
        <v>26</v>
      </c>
      <c r="E20" s="27">
        <v>80000</v>
      </c>
      <c r="F20" s="24">
        <v>5</v>
      </c>
      <c r="G20" s="6">
        <v>43910</v>
      </c>
      <c r="H20" s="29" t="s">
        <v>34</v>
      </c>
    </row>
    <row r="21" spans="2:8" x14ac:dyDescent="0.4">
      <c r="B21" s="28" t="s">
        <v>12</v>
      </c>
      <c r="C21" s="4" t="s">
        <v>22</v>
      </c>
      <c r="D21" s="4" t="s">
        <v>27</v>
      </c>
      <c r="E21" s="27">
        <v>65000</v>
      </c>
      <c r="F21" s="24">
        <v>5</v>
      </c>
      <c r="G21" s="6">
        <v>43605</v>
      </c>
      <c r="H21" s="29" t="s">
        <v>33</v>
      </c>
    </row>
    <row r="22" spans="2:8" x14ac:dyDescent="0.4">
      <c r="B22" s="34" t="s">
        <v>16</v>
      </c>
      <c r="C22" s="35" t="s">
        <v>18</v>
      </c>
      <c r="D22" s="35" t="s">
        <v>31</v>
      </c>
      <c r="E22" s="36">
        <v>55000</v>
      </c>
      <c r="F22" s="37">
        <v>5</v>
      </c>
      <c r="G22" s="38">
        <v>43516</v>
      </c>
      <c r="H22" s="39" t="s">
        <v>33</v>
      </c>
    </row>
  </sheetData>
  <phoneticPr fontId="2" type="noConversion"/>
  <conditionalFormatting sqref="E3:E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{E94F8311-02A5-4F25-B5C8-CD1B8CB9836D}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4F8311-02A5-4F25-B5C8-CD1B8CB9836D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2985-8A55-4F88-A27B-EAB5DEBFE1D1}">
  <dimension ref="B2:J8"/>
  <sheetViews>
    <sheetView workbookViewId="0">
      <selection activeCell="C5" sqref="C5"/>
    </sheetView>
  </sheetViews>
  <sheetFormatPr defaultRowHeight="17.399999999999999" x14ac:dyDescent="0.4"/>
  <cols>
    <col min="1" max="1" width="1.69921875" customWidth="1"/>
    <col min="2" max="2" width="10.796875" style="1" bestFit="1" customWidth="1"/>
    <col min="3" max="3" width="12.59765625" style="1" bestFit="1" customWidth="1"/>
    <col min="4" max="4" width="17.5" style="1" bestFit="1" customWidth="1"/>
    <col min="5" max="5" width="10.296875" style="1" bestFit="1" customWidth="1"/>
    <col min="6" max="6" width="17.5" style="1" bestFit="1" customWidth="1"/>
    <col min="7" max="7" width="10.296875" style="1" bestFit="1" customWidth="1"/>
    <col min="8" max="8" width="17.5" style="1" bestFit="1" customWidth="1"/>
    <col min="9" max="10" width="14.8984375" style="1" bestFit="1" customWidth="1"/>
  </cols>
  <sheetData>
    <row r="2" spans="2:10" x14ac:dyDescent="0.4">
      <c r="C2" s="40" t="s">
        <v>1</v>
      </c>
      <c r="I2"/>
      <c r="J2"/>
    </row>
    <row r="3" spans="2:10" x14ac:dyDescent="0.4">
      <c r="C3" s="53" t="s">
        <v>21</v>
      </c>
      <c r="D3" s="54"/>
      <c r="E3" s="53" t="s">
        <v>17</v>
      </c>
      <c r="F3" s="54"/>
      <c r="G3" s="53" t="s">
        <v>19</v>
      </c>
      <c r="H3" s="54"/>
      <c r="I3"/>
      <c r="J3"/>
    </row>
    <row r="4" spans="2:10" x14ac:dyDescent="0.4">
      <c r="B4" s="40" t="s">
        <v>4</v>
      </c>
      <c r="C4" s="2" t="s">
        <v>47</v>
      </c>
      <c r="D4" s="2" t="s">
        <v>49</v>
      </c>
      <c r="E4" s="2" t="s">
        <v>47</v>
      </c>
      <c r="F4" s="2" t="s">
        <v>49</v>
      </c>
      <c r="G4" s="2" t="s">
        <v>47</v>
      </c>
      <c r="H4" s="2" t="s">
        <v>49</v>
      </c>
      <c r="I4"/>
      <c r="J4"/>
    </row>
    <row r="5" spans="2:10" x14ac:dyDescent="0.4">
      <c r="B5" s="1" t="s">
        <v>44</v>
      </c>
      <c r="C5" s="1" t="s">
        <v>48</v>
      </c>
      <c r="D5" s="41" t="s">
        <v>48</v>
      </c>
      <c r="E5" s="1" t="s">
        <v>48</v>
      </c>
      <c r="F5" s="41" t="s">
        <v>48</v>
      </c>
      <c r="G5" s="42">
        <v>2</v>
      </c>
      <c r="H5" s="41">
        <v>67500</v>
      </c>
      <c r="I5"/>
      <c r="J5"/>
    </row>
    <row r="6" spans="2:10" x14ac:dyDescent="0.4">
      <c r="B6" s="1" t="s">
        <v>45</v>
      </c>
      <c r="C6" s="42">
        <v>2</v>
      </c>
      <c r="D6" s="41">
        <v>61500</v>
      </c>
      <c r="E6" s="42">
        <v>3</v>
      </c>
      <c r="F6" s="41">
        <v>54666.666666666664</v>
      </c>
      <c r="G6" s="1" t="s">
        <v>48</v>
      </c>
      <c r="H6" s="41" t="s">
        <v>48</v>
      </c>
      <c r="I6"/>
      <c r="J6"/>
    </row>
    <row r="7" spans="2:10" x14ac:dyDescent="0.4">
      <c r="B7" s="1" t="s">
        <v>46</v>
      </c>
      <c r="C7" s="1" t="s">
        <v>48</v>
      </c>
      <c r="D7" s="41" t="s">
        <v>48</v>
      </c>
      <c r="E7" s="1" t="s">
        <v>48</v>
      </c>
      <c r="F7" s="41" t="s">
        <v>48</v>
      </c>
      <c r="G7" s="42">
        <v>1</v>
      </c>
      <c r="H7" s="41">
        <v>80000</v>
      </c>
      <c r="I7"/>
      <c r="J7"/>
    </row>
    <row r="8" spans="2:10" x14ac:dyDescent="0.4">
      <c r="B8" s="1" t="s">
        <v>43</v>
      </c>
      <c r="C8" s="42">
        <v>2</v>
      </c>
      <c r="D8" s="41">
        <v>61500</v>
      </c>
      <c r="E8" s="42">
        <v>3</v>
      </c>
      <c r="F8" s="41">
        <v>54666.666666666664</v>
      </c>
      <c r="G8" s="42">
        <v>3</v>
      </c>
      <c r="H8" s="41">
        <v>71666.666666666672</v>
      </c>
      <c r="I8"/>
      <c r="J8"/>
    </row>
  </sheetData>
  <mergeCells count="3">
    <mergeCell ref="G3:H3"/>
    <mergeCell ref="C3:D3"/>
    <mergeCell ref="E3: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근무지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진락 손</dc:creator>
  <cp:lastModifiedBy>진락 손</cp:lastModifiedBy>
  <dcterms:created xsi:type="dcterms:W3CDTF">2025-01-06T11:31:17Z</dcterms:created>
  <dcterms:modified xsi:type="dcterms:W3CDTF">2025-01-06T13:01:12Z</dcterms:modified>
</cp:coreProperties>
</file>