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CF00358A-D7AA-4D8F-8E36-D9EEDF3AE9E3}" xr6:coauthVersionLast="47" xr6:coauthVersionMax="47" xr10:uidLastSave="{00000000-0000-0000-0000-000000000000}"/>
  <bookViews>
    <workbookView xWindow="-120" yWindow="-120" windowWidth="29040" windowHeight="15840" xr2:uid="{0002DCE2-8F9E-4A43-9D9D-5B27620BC809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<sst xmlns="http://schemas.openxmlformats.org/spreadsheetml/2006/main" count="111" uniqueCount="41">
  <si>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</si>
  <si>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</si>
  <si>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</si>
  <si>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</si>
  <si>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</si>
  <si>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</si>
  <si>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</si>
  <si>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</si>
  <si>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</si>
  <si>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</si>
  <si>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</si>
  <si>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</si>
  <si>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</si>
  <si>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</si>
  <si>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</si>
  <si>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</si>
  <si>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</si>
  <si>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</si>
  <si>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</si>
  <si>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</si>
  <si>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</si>
  <si>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</si>
  <si>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</si>
  <si>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</si>
  <si>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</si>
  <si>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</si>
  <si>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</si>
  <si>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</si>
  <si>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</si>
  <si>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</si>
  <si>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</si>
  <si>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</si>
  <si>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판매량(단위:kg) 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</si>
  <si>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</si>
  <si>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</si>
  <si>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</si>
  <si>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</si>
  <si>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</si>
  <si>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</si>
  <si>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최대값 : 판매량(단위:kg)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</si>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</sst>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176" fontId="0" fillId="0" borderId="1" xfId="1" applyNumberFormat="1" applyFont="1" applyBorder="1" applyAlignment="1">
      <alignment horizontal="right"/>
    </xf>
    <xf numFmtId="41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41" fontId="0" fillId="0" borderId="5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14" fontId="0" fillId="0" borderId="10" xfId="0" applyNumberFormat="1" applyBorder="1" applyAlignment="1">
      <alignment horizontal="right"/>
    </xf>
    <xf numFmtId="176" fontId="0" fillId="0" borderId="10" xfId="1" applyNumberFormat="1" applyFont="1" applyBorder="1" applyAlignment="1">
      <alignment horizontal="right"/>
    </xf>
    <xf numFmtId="41" fontId="0" fillId="0" borderId="10" xfId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right"/>
    </xf>
    <xf numFmtId="176" fontId="0" fillId="0" borderId="5" xfId="1" applyNumberFormat="1" applyFont="1" applyFill="1" applyBorder="1" applyAlignment="1">
      <alignment horizontal="right"/>
    </xf>
    <xf numFmtId="41" fontId="0" fillId="0" borderId="5" xfId="1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right"/>
    </xf>
    <xf numFmtId="176" fontId="0" fillId="0" borderId="1" xfId="1" applyNumberFormat="1" applyFont="1" applyFill="1" applyBorder="1" applyAlignment="1">
      <alignment horizontal="right"/>
    </xf>
    <xf numFmtId="41" fontId="0" fillId="0" borderId="1" xfId="1" applyFont="1" applyFill="1" applyBorder="1" applyAlignment="1">
      <alignment horizontal="right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right"/>
    </xf>
    <xf numFmtId="176" fontId="0" fillId="0" borderId="2" xfId="1" applyNumberFormat="1" applyFont="1" applyFill="1" applyBorder="1" applyAlignment="1">
      <alignment horizontal="right"/>
    </xf>
    <xf numFmtId="41" fontId="0" fillId="0" borderId="2" xfId="1" applyFont="1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0" xfId="0" pivotButton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top"/>
    </xf>
  </cellXfs>
  <cellStyles count="3">
    <cellStyle name="백분율" xfId="2" builtinId="5"/>
    <cellStyle name="쉼표 [0]" xfId="1" builtinId="6"/>
    <cellStyle name="표준" xfId="0" builtinId="0"/>
  </cellStyles>
  <dxfs count="25">
    <dxf>
      <alignment horizontal="left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등심 및 앞다리 판매 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240848951897905E-2"/>
          <c:y val="0.10054428294097269"/>
          <c:w val="0.85305971927039836"/>
          <c:h val="0.80533585708655464"/>
        </c:manualLayout>
      </c:layout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44-4F00-B64C-C109981AB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4-4F00-B64C-C109981A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4620376"/>
        <c:axId val="584622536"/>
      </c:barChart>
      <c:lineChart>
        <c:grouping val="standard"/>
        <c:varyColors val="0"/>
        <c:ser>
          <c:idx val="0"/>
          <c:order val="0"/>
          <c:tx>
            <c:v>kg당 가격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4-4F00-B64C-C109981A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431480"/>
        <c:axId val="587429320"/>
      </c:lineChart>
      <c:catAx>
        <c:axId val="58462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4622536"/>
        <c:crosses val="autoZero"/>
        <c:auto val="1"/>
        <c:lblAlgn val="ctr"/>
        <c:lblOffset val="100"/>
        <c:noMultiLvlLbl val="0"/>
      </c:catAx>
      <c:valAx>
        <c:axId val="584622536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4620376"/>
        <c:crosses val="autoZero"/>
        <c:crossBetween val="between"/>
      </c:valAx>
      <c:valAx>
        <c:axId val="587429320"/>
        <c:scaling>
          <c:orientation val="minMax"/>
          <c:max val="105000"/>
        </c:scaling>
        <c:delete val="0"/>
        <c:axPos val="r"/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87431480"/>
        <c:crosses val="max"/>
        <c:crossBetween val="between"/>
      </c:valAx>
      <c:catAx>
        <c:axId val="587431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7429320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CC6FF6C-20B6-41C0-A93D-A71B423C574A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314325</xdr:colOff>
      <xdr:row>2</xdr:row>
      <xdr:rowOff>114300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BCCD664E-D2B0-DC82-BD2F-A5F988FD49D2}"/>
            </a:ext>
          </a:extLst>
        </xdr:cNvPr>
        <xdr:cNvSpPr/>
      </xdr:nvSpPr>
      <xdr:spPr>
        <a:xfrm>
          <a:off x="0" y="0"/>
          <a:ext cx="4552950" cy="457200"/>
        </a:xfrm>
        <a:prstGeom prst="plus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5</xdr:col>
      <xdr:colOff>666750</xdr:colOff>
      <xdr:row>0</xdr:row>
      <xdr:rowOff>28575</xdr:rowOff>
    </xdr:from>
    <xdr:to>
      <xdr:col>9</xdr:col>
      <xdr:colOff>533400</xdr:colOff>
      <xdr:row>2</xdr:row>
      <xdr:rowOff>76200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4B81E20-E728-85CC-32B9-BAD18A81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8575"/>
          <a:ext cx="2752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D3C577-97DA-837D-D123-561EC44265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0.48722</cdr:x>
      <cdr:y>0.16049</cdr:y>
    </cdr:from>
    <cdr:to>
      <cdr:x>0.61325</cdr:x>
      <cdr:y>0.21227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2A30F956-C3EB-C548-776B-226F6FEBE1A1}"/>
            </a:ext>
          </a:extLst>
        </cdr:cNvPr>
        <cdr:cNvSpPr/>
      </cdr:nvSpPr>
      <cdr:spPr>
        <a:xfrm xmlns:a="http://schemas.openxmlformats.org/drawingml/2006/main">
          <a:off x="4534215" y="976116"/>
          <a:ext cx="1172913" cy="314876"/>
        </a:xfrm>
        <a:prstGeom xmlns:a="http://schemas.openxmlformats.org/drawingml/2006/main" prst="wedgeRoundRectCallout">
          <a:avLst>
            <a:gd name="adj1" fmla="val -66471"/>
            <a:gd name="adj2" fmla="val 25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최다 판매</a:t>
          </a:r>
          <a:endParaRPr lang="ko-KR">
            <a:solidFill>
              <a:schemeClr val="tx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ye" refreshedDate="45552.362930439813" createdVersion="8" refreshedVersion="8" minRefreshableVersion="3" recordCount="8" xr:uid="{E6580CAC-5F29-4288-88FE-E6EF0B9AC90C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/>
    </cacheField>
    <cacheField name="납품한_x000a_소비시장 수" numFmtId="0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9CC1D3-239B-4891-AE8A-2D898AF33DE8}" name="피벗 테이블1" cacheId="6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값 : 판매량(단위:kg)" fld="5" subtotal="max" baseField="4" baseItem="1"/>
  </dataFields>
  <formats count="16"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1" type="button" dataOnly="0" labelOnly="1" outline="0" axis="axisCol" fieldPosition="0"/>
    </format>
    <format dxfId="11">
      <pivotArea field="-2" type="button" dataOnly="0" labelOnly="1" outline="0" axis="axisCol" fieldPosition="1"/>
    </format>
    <format dxfId="10">
      <pivotArea type="topRight" dataOnly="0" labelOnly="1" outline="0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7">
      <pivotArea dataOnly="0" labelOnly="1" fieldPosition="0">
        <references count="1">
          <reference field="1" count="0"/>
        </references>
      </pivotArea>
    </format>
    <format dxfId="6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">
      <pivotArea dataOnly="0" labelOnly="1" grandRow="1" outline="0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B7408A-BE46-4AAE-B8F5-AAEC3305BC65}" name="표1" displayName="표1" ref="B18:H21" totalsRowShown="0" headerRowDxfId="16" tableBorderDxfId="24">
  <autoFilter ref="B18:H21" xr:uid="{F0B7408A-BE46-4AAE-B8F5-AAEC3305BC65}"/>
  <tableColumns count="7">
    <tableColumn id="1" xr3:uid="{6C6E6505-107F-4B45-8E7B-AB39457165A0}" name="품목코드" dataDxfId="23"/>
    <tableColumn id="2" xr3:uid="{E68A662F-DC02-4964-A719-793FC0C3B47D}" name="부위" dataDxfId="22"/>
    <tableColumn id="3" xr3:uid="{4CB1877C-D889-4693-9989-93FBB97EF603}" name="생산일" dataDxfId="21"/>
    <tableColumn id="4" xr3:uid="{94C94AC6-407E-4099-8C6B-EA3353EB14F3}" name="구분" dataDxfId="20"/>
    <tableColumn id="5" xr3:uid="{83207F6C-943D-4FD4-8C91-A9CEFC74AF26}" name="kg당 가격" dataDxfId="19" dataCellStyle="쉼표 [0]"/>
    <tableColumn id="6" xr3:uid="{03095DFA-A128-4355-B4DA-A89169D4BC15}" name="판매량_x000a_(단위:kg)" dataDxfId="18" dataCellStyle="쉼표 [0]"/>
    <tableColumn id="7" xr3:uid="{F8792560-861A-4C57-9012-4F964D71BCA9}" name="납품한_x000a_소비시장 수" dataDxfId="1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B6A8-F811-43F1-8513-3440472D8B3F}">
  <dimension ref="B3:J14"/>
  <sheetViews>
    <sheetView tabSelected="1" workbookViewId="0">
      <selection activeCell="D25" sqref="D25"/>
    </sheetView>
  </sheetViews>
  <sheetFormatPr defaultRowHeight="13.5" x14ac:dyDescent="0.15"/>
  <cols>
    <col min="1" max="1" width="1.625" customWidth="1"/>
    <col min="4" max="4" width="11.625" bestFit="1" customWidth="1"/>
    <col min="8" max="8" width="10.875" customWidth="1"/>
  </cols>
  <sheetData>
    <row r="3" spans="2:10" ht="14.25" thickBot="1" x14ac:dyDescent="0.2"/>
    <row r="4" spans="2:10" ht="27.75" thickBot="1" x14ac:dyDescent="0.2">
      <c r="B4" s="18" t="s">
        <v>0</v>
      </c>
      <c r="C4" s="19" t="s">
        <v>11</v>
      </c>
      <c r="D4" s="19" t="s">
        <v>18</v>
      </c>
      <c r="E4" s="19" t="s">
        <v>19</v>
      </c>
      <c r="F4" s="19" t="s">
        <v>25</v>
      </c>
      <c r="G4" s="20" t="s">
        <v>26</v>
      </c>
      <c r="H4" s="20" t="s">
        <v>27</v>
      </c>
      <c r="I4" s="19" t="s">
        <v>28</v>
      </c>
      <c r="J4" s="21" t="s">
        <v>29</v>
      </c>
    </row>
    <row r="5" spans="2:10" x14ac:dyDescent="0.15">
      <c r="B5" s="24" t="s">
        <v>2</v>
      </c>
      <c r="C5" s="25" t="s">
        <v>13</v>
      </c>
      <c r="D5" s="26">
        <v>44705</v>
      </c>
      <c r="E5" s="25" t="s">
        <v>20</v>
      </c>
      <c r="F5" s="27">
        <v>98000</v>
      </c>
      <c r="G5" s="28">
        <v>1350</v>
      </c>
      <c r="H5" s="29">
        <v>32</v>
      </c>
      <c r="I5" s="25" t="str">
        <f t="shared" ref="I5:I12" si="0">_xlfn.RANK.EQ(G5,$G$5:$G$12)&amp;"위"</f>
        <v>7위</v>
      </c>
      <c r="J5" s="35" t="str">
        <f t="shared" ref="J5:J12" si="1">IF(OR(F5&gt;=90000,G5&gt;=5000),"★","")</f>
        <v>★</v>
      </c>
    </row>
    <row r="6" spans="2:10" x14ac:dyDescent="0.15">
      <c r="B6" s="12" t="s">
        <v>3</v>
      </c>
      <c r="C6" s="4" t="s">
        <v>15</v>
      </c>
      <c r="D6" s="8">
        <v>44705</v>
      </c>
      <c r="E6" s="4" t="s">
        <v>21</v>
      </c>
      <c r="F6" s="9">
        <v>79000</v>
      </c>
      <c r="G6" s="10">
        <v>4820</v>
      </c>
      <c r="H6" s="11">
        <v>87</v>
      </c>
      <c r="I6" s="4" t="str">
        <f t="shared" si="0"/>
        <v>2위</v>
      </c>
      <c r="J6" s="36" t="str">
        <f t="shared" si="1"/>
        <v/>
      </c>
    </row>
    <row r="7" spans="2:10" x14ac:dyDescent="0.15">
      <c r="B7" s="12" t="s">
        <v>4</v>
      </c>
      <c r="C7" s="4" t="s">
        <v>17</v>
      </c>
      <c r="D7" s="8">
        <v>44700</v>
      </c>
      <c r="E7" s="4" t="s">
        <v>22</v>
      </c>
      <c r="F7" s="9">
        <v>85000</v>
      </c>
      <c r="G7" s="10">
        <v>1294</v>
      </c>
      <c r="H7" s="11">
        <v>28</v>
      </c>
      <c r="I7" s="4" t="str">
        <f t="shared" si="0"/>
        <v>8위</v>
      </c>
      <c r="J7" s="36" t="str">
        <f t="shared" si="1"/>
        <v/>
      </c>
    </row>
    <row r="8" spans="2:10" x14ac:dyDescent="0.15">
      <c r="B8" s="12" t="s">
        <v>5</v>
      </c>
      <c r="C8" s="4" t="s">
        <v>15</v>
      </c>
      <c r="D8" s="8">
        <v>44708</v>
      </c>
      <c r="E8" s="4" t="s">
        <v>23</v>
      </c>
      <c r="F8" s="9">
        <v>66000</v>
      </c>
      <c r="G8" s="10">
        <v>5282</v>
      </c>
      <c r="H8" s="11">
        <v>98</v>
      </c>
      <c r="I8" s="4" t="str">
        <f t="shared" si="0"/>
        <v>1위</v>
      </c>
      <c r="J8" s="36" t="str">
        <f t="shared" si="1"/>
        <v>★</v>
      </c>
    </row>
    <row r="9" spans="2:10" x14ac:dyDescent="0.15">
      <c r="B9" s="12" t="s">
        <v>6</v>
      </c>
      <c r="C9" s="4" t="s">
        <v>17</v>
      </c>
      <c r="D9" s="8">
        <v>44710</v>
      </c>
      <c r="E9" s="4" t="s">
        <v>23</v>
      </c>
      <c r="F9" s="9">
        <v>52000</v>
      </c>
      <c r="G9" s="10">
        <v>4188</v>
      </c>
      <c r="H9" s="11">
        <v>73</v>
      </c>
      <c r="I9" s="4" t="str">
        <f t="shared" si="0"/>
        <v>3위</v>
      </c>
      <c r="J9" s="36" t="str">
        <f t="shared" si="1"/>
        <v/>
      </c>
    </row>
    <row r="10" spans="2:10" x14ac:dyDescent="0.15">
      <c r="B10" s="12" t="s">
        <v>7</v>
      </c>
      <c r="C10" s="4" t="s">
        <v>15</v>
      </c>
      <c r="D10" s="8">
        <v>44705</v>
      </c>
      <c r="E10" s="4" t="s">
        <v>22</v>
      </c>
      <c r="F10" s="9">
        <v>88000</v>
      </c>
      <c r="G10" s="10">
        <v>3240</v>
      </c>
      <c r="H10" s="11">
        <v>65</v>
      </c>
      <c r="I10" s="4" t="str">
        <f t="shared" si="0"/>
        <v>5위</v>
      </c>
      <c r="J10" s="36" t="str">
        <f t="shared" si="1"/>
        <v/>
      </c>
    </row>
    <row r="11" spans="2:10" x14ac:dyDescent="0.15">
      <c r="B11" s="12" t="s">
        <v>8</v>
      </c>
      <c r="C11" s="4" t="s">
        <v>13</v>
      </c>
      <c r="D11" s="8">
        <v>44703</v>
      </c>
      <c r="E11" s="4" t="s">
        <v>21</v>
      </c>
      <c r="F11" s="9">
        <v>94000</v>
      </c>
      <c r="G11" s="10">
        <v>1472</v>
      </c>
      <c r="H11" s="11">
        <v>38</v>
      </c>
      <c r="I11" s="4" t="str">
        <f t="shared" si="0"/>
        <v>6위</v>
      </c>
      <c r="J11" s="36" t="str">
        <f t="shared" si="1"/>
        <v>★</v>
      </c>
    </row>
    <row r="12" spans="2:10" ht="14.25" thickBot="1" x14ac:dyDescent="0.2">
      <c r="B12" s="30" t="s">
        <v>9</v>
      </c>
      <c r="C12" s="17" t="s">
        <v>17</v>
      </c>
      <c r="D12" s="31">
        <v>44711</v>
      </c>
      <c r="E12" s="17" t="s">
        <v>20</v>
      </c>
      <c r="F12" s="32">
        <v>70000</v>
      </c>
      <c r="G12" s="33">
        <v>3765</v>
      </c>
      <c r="H12" s="34">
        <v>71</v>
      </c>
      <c r="I12" s="17" t="str">
        <f t="shared" si="0"/>
        <v>4위</v>
      </c>
      <c r="J12" s="37" t="str">
        <f t="shared" si="1"/>
        <v/>
      </c>
    </row>
    <row r="13" spans="2:10" x14ac:dyDescent="0.15">
      <c r="B13" s="22" t="s">
        <v>30</v>
      </c>
      <c r="C13" s="5"/>
      <c r="D13" s="5"/>
      <c r="E13" s="6">
        <f>MIN(가격)</f>
        <v>52000</v>
      </c>
      <c r="F13" s="23"/>
      <c r="G13" s="5" t="s">
        <v>32</v>
      </c>
      <c r="H13" s="5"/>
      <c r="I13" s="5"/>
      <c r="J13" s="39">
        <f>DSUM(B4:J12,G4,C4:C5)</f>
        <v>2822</v>
      </c>
    </row>
    <row r="14" spans="2:10" ht="14.25" thickBot="1" x14ac:dyDescent="0.2">
      <c r="B14" s="13" t="s">
        <v>31</v>
      </c>
      <c r="C14" s="14"/>
      <c r="D14" s="14"/>
      <c r="E14" s="38">
        <f>COUNTIF(E5:E12,"1++등급")/COUNTA(E5:E12)</f>
        <v>0.25</v>
      </c>
      <c r="F14" s="15"/>
      <c r="G14" s="16" t="s">
        <v>0</v>
      </c>
      <c r="H14" s="17" t="s">
        <v>1</v>
      </c>
      <c r="I14" s="16" t="s">
        <v>25</v>
      </c>
      <c r="J14" s="37">
        <f>VLOOKUP(H14,B5:J12,5,FALSE)</f>
        <v>98000</v>
      </c>
    </row>
  </sheetData>
  <mergeCells count="4">
    <mergeCell ref="B14:D14"/>
    <mergeCell ref="B13:D13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{7646552B-56EB-469C-8563-241A16978787}</x14:id>
        </ext>
      </extLst>
    </cfRule>
  </conditionalFormatting>
  <dataValidations count="1">
    <dataValidation type="list" allowBlank="1" showInputMessage="1" showErrorMessage="1" sqref="H14" xr:uid="{76E3B967-4CE7-4613-A12F-950D74374808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46552B-56EB-469C-8563-241A1697878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E3FA-B0D2-4AFF-8A6B-EDE3D13B2BD6}">
  <dimension ref="B1:H21"/>
  <sheetViews>
    <sheetView workbookViewId="0">
      <selection activeCell="D39" sqref="D39"/>
    </sheetView>
  </sheetViews>
  <sheetFormatPr defaultRowHeight="13.5" x14ac:dyDescent="0.15"/>
  <cols>
    <col min="1" max="1" width="1.625" customWidth="1"/>
    <col min="2" max="2" width="10.25" customWidth="1"/>
    <col min="4" max="4" width="11.625" bestFit="1" customWidth="1"/>
    <col min="6" max="6" width="10.875" customWidth="1"/>
    <col min="8" max="8" width="10.875" customWidth="1"/>
  </cols>
  <sheetData>
    <row r="1" spans="2:8" ht="14.25" thickBot="1" x14ac:dyDescent="0.2"/>
    <row r="2" spans="2:8" ht="27.75" thickBot="1" x14ac:dyDescent="0.2">
      <c r="B2" s="18" t="s">
        <v>0</v>
      </c>
      <c r="C2" s="19" t="s">
        <v>11</v>
      </c>
      <c r="D2" s="19" t="s">
        <v>18</v>
      </c>
      <c r="E2" s="19" t="s">
        <v>19</v>
      </c>
      <c r="F2" s="19" t="s">
        <v>25</v>
      </c>
      <c r="G2" s="20" t="s">
        <v>26</v>
      </c>
      <c r="H2" s="20" t="s">
        <v>27</v>
      </c>
    </row>
    <row r="3" spans="2:8" x14ac:dyDescent="0.15">
      <c r="B3" s="24" t="s">
        <v>2</v>
      </c>
      <c r="C3" s="25" t="s">
        <v>13</v>
      </c>
      <c r="D3" s="26">
        <v>44705</v>
      </c>
      <c r="E3" s="25" t="s">
        <v>20</v>
      </c>
      <c r="F3" s="27">
        <v>98000</v>
      </c>
      <c r="G3" s="28">
        <v>1350</v>
      </c>
      <c r="H3" s="29">
        <v>32</v>
      </c>
    </row>
    <row r="4" spans="2:8" x14ac:dyDescent="0.15">
      <c r="B4" s="12" t="s">
        <v>3</v>
      </c>
      <c r="C4" s="4" t="s">
        <v>15</v>
      </c>
      <c r="D4" s="8">
        <v>44705</v>
      </c>
      <c r="E4" s="4" t="s">
        <v>21</v>
      </c>
      <c r="F4" s="9">
        <v>79000</v>
      </c>
      <c r="G4" s="10">
        <v>4820</v>
      </c>
      <c r="H4" s="11">
        <v>87</v>
      </c>
    </row>
    <row r="5" spans="2:8" x14ac:dyDescent="0.15">
      <c r="B5" s="12" t="s">
        <v>4</v>
      </c>
      <c r="C5" s="4" t="s">
        <v>17</v>
      </c>
      <c r="D5" s="8">
        <v>44700</v>
      </c>
      <c r="E5" s="4" t="s">
        <v>22</v>
      </c>
      <c r="F5" s="9">
        <v>85000</v>
      </c>
      <c r="G5" s="10">
        <v>1294</v>
      </c>
      <c r="H5" s="11">
        <v>28</v>
      </c>
    </row>
    <row r="6" spans="2:8" x14ac:dyDescent="0.15">
      <c r="B6" s="12" t="s">
        <v>5</v>
      </c>
      <c r="C6" s="4" t="s">
        <v>15</v>
      </c>
      <c r="D6" s="8">
        <v>44708</v>
      </c>
      <c r="E6" s="4" t="s">
        <v>23</v>
      </c>
      <c r="F6" s="9">
        <v>66000</v>
      </c>
      <c r="G6" s="10">
        <v>5282</v>
      </c>
      <c r="H6" s="11">
        <v>98</v>
      </c>
    </row>
    <row r="7" spans="2:8" x14ac:dyDescent="0.15">
      <c r="B7" s="12" t="s">
        <v>6</v>
      </c>
      <c r="C7" s="4" t="s">
        <v>17</v>
      </c>
      <c r="D7" s="8">
        <v>44710</v>
      </c>
      <c r="E7" s="4" t="s">
        <v>23</v>
      </c>
      <c r="F7" s="9">
        <v>52000</v>
      </c>
      <c r="G7" s="10">
        <v>4188</v>
      </c>
      <c r="H7" s="11">
        <v>73</v>
      </c>
    </row>
    <row r="8" spans="2:8" x14ac:dyDescent="0.15">
      <c r="B8" s="12" t="s">
        <v>7</v>
      </c>
      <c r="C8" s="4" t="s">
        <v>15</v>
      </c>
      <c r="D8" s="8">
        <v>44705</v>
      </c>
      <c r="E8" s="4" t="s">
        <v>22</v>
      </c>
      <c r="F8" s="9">
        <v>88000</v>
      </c>
      <c r="G8" s="10">
        <v>3240</v>
      </c>
      <c r="H8" s="11">
        <v>65</v>
      </c>
    </row>
    <row r="9" spans="2:8" x14ac:dyDescent="0.15">
      <c r="B9" s="12" t="s">
        <v>8</v>
      </c>
      <c r="C9" s="4" t="s">
        <v>13</v>
      </c>
      <c r="D9" s="8">
        <v>44703</v>
      </c>
      <c r="E9" s="4" t="s">
        <v>21</v>
      </c>
      <c r="F9" s="9">
        <v>94000</v>
      </c>
      <c r="G9" s="10">
        <v>1472</v>
      </c>
      <c r="H9" s="11">
        <v>38</v>
      </c>
    </row>
    <row r="10" spans="2:8" ht="14.25" thickBot="1" x14ac:dyDescent="0.2">
      <c r="B10" s="30" t="s">
        <v>9</v>
      </c>
      <c r="C10" s="17" t="s">
        <v>17</v>
      </c>
      <c r="D10" s="31">
        <v>44711</v>
      </c>
      <c r="E10" s="17" t="s">
        <v>20</v>
      </c>
      <c r="F10" s="32">
        <v>70000</v>
      </c>
      <c r="G10" s="33">
        <v>3765</v>
      </c>
      <c r="H10" s="34">
        <v>71</v>
      </c>
    </row>
    <row r="12" spans="2:8" ht="14.25" thickBot="1" x14ac:dyDescent="0.2"/>
    <row r="13" spans="2:8" ht="27" x14ac:dyDescent="0.15">
      <c r="B13" s="19" t="s">
        <v>11</v>
      </c>
      <c r="C13" s="20" t="s">
        <v>26</v>
      </c>
    </row>
    <row r="14" spans="2:8" x14ac:dyDescent="0.15">
      <c r="B14" t="s">
        <v>13</v>
      </c>
    </row>
    <row r="15" spans="2:8" x14ac:dyDescent="0.15">
      <c r="C15" t="s">
        <v>33</v>
      </c>
    </row>
    <row r="18" spans="2:8" ht="27.75" thickBot="1" x14ac:dyDescent="0.2">
      <c r="B18" s="52" t="s">
        <v>0</v>
      </c>
      <c r="C18" s="53" t="s">
        <v>11</v>
      </c>
      <c r="D18" s="53" t="s">
        <v>18</v>
      </c>
      <c r="E18" s="53" t="s">
        <v>19</v>
      </c>
      <c r="F18" s="53" t="s">
        <v>25</v>
      </c>
      <c r="G18" s="54" t="s">
        <v>26</v>
      </c>
      <c r="H18" s="55" t="s">
        <v>27</v>
      </c>
    </row>
    <row r="19" spans="2:8" x14ac:dyDescent="0.15">
      <c r="B19" s="48" t="s">
        <v>2</v>
      </c>
      <c r="C19" s="40" t="s">
        <v>13</v>
      </c>
      <c r="D19" s="41">
        <v>44705</v>
      </c>
      <c r="E19" s="40" t="s">
        <v>20</v>
      </c>
      <c r="F19" s="42">
        <v>98000</v>
      </c>
      <c r="G19" s="43">
        <v>1350</v>
      </c>
      <c r="H19" s="50">
        <v>32</v>
      </c>
    </row>
    <row r="20" spans="2:8" x14ac:dyDescent="0.15">
      <c r="B20" s="49" t="s">
        <v>5</v>
      </c>
      <c r="C20" s="44" t="s">
        <v>15</v>
      </c>
      <c r="D20" s="45">
        <v>44708</v>
      </c>
      <c r="E20" s="44" t="s">
        <v>23</v>
      </c>
      <c r="F20" s="46">
        <v>66000</v>
      </c>
      <c r="G20" s="47">
        <v>5282</v>
      </c>
      <c r="H20" s="51">
        <v>98</v>
      </c>
    </row>
    <row r="21" spans="2:8" x14ac:dyDescent="0.15">
      <c r="B21" s="56" t="s">
        <v>8</v>
      </c>
      <c r="C21" s="57" t="s">
        <v>13</v>
      </c>
      <c r="D21" s="58">
        <v>44703</v>
      </c>
      <c r="E21" s="57" t="s">
        <v>21</v>
      </c>
      <c r="F21" s="59">
        <v>94000</v>
      </c>
      <c r="G21" s="60">
        <v>1472</v>
      </c>
      <c r="H21" s="61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{4D1742BF-A5B3-491F-B872-46AA2AB2A6DC}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1742BF-A5B3-491F-B872-46AA2AB2A6DC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F1A3-C02A-420B-81B2-E4B3D8A4C133}">
  <dimension ref="B2:H8"/>
  <sheetViews>
    <sheetView workbookViewId="0">
      <selection activeCell="E4" sqref="E4"/>
    </sheetView>
  </sheetViews>
  <sheetFormatPr defaultRowHeight="13.5" x14ac:dyDescent="0.15"/>
  <cols>
    <col min="1" max="1" width="1.625" customWidth="1"/>
    <col min="2" max="2" width="14.625" bestFit="1" customWidth="1"/>
    <col min="3" max="3" width="16.625" bestFit="1" customWidth="1"/>
    <col min="4" max="4" width="26.25" bestFit="1" customWidth="1"/>
    <col min="5" max="5" width="16.625" bestFit="1" customWidth="1"/>
    <col min="6" max="6" width="26.25" bestFit="1" customWidth="1"/>
    <col min="7" max="7" width="16.625" bestFit="1" customWidth="1"/>
    <col min="8" max="8" width="26.25" bestFit="1" customWidth="1"/>
    <col min="9" max="9" width="21.875" bestFit="1" customWidth="1"/>
    <col min="10" max="10" width="29.25" bestFit="1" customWidth="1"/>
    <col min="11" max="11" width="22.875" bestFit="1" customWidth="1"/>
    <col min="12" max="12" width="29.25" bestFit="1" customWidth="1"/>
    <col min="13" max="13" width="21.875" bestFit="1" customWidth="1"/>
  </cols>
  <sheetData>
    <row r="2" spans="2:8" x14ac:dyDescent="0.15">
      <c r="B2" s="1"/>
      <c r="C2" s="62" t="s">
        <v>10</v>
      </c>
      <c r="D2" s="1"/>
      <c r="E2" s="1"/>
      <c r="F2" s="1"/>
      <c r="G2" s="1"/>
      <c r="H2" s="1"/>
    </row>
    <row r="3" spans="2:8" x14ac:dyDescent="0.15">
      <c r="B3" s="1"/>
      <c r="C3" s="3" t="s">
        <v>16</v>
      </c>
      <c r="D3" s="2"/>
      <c r="E3" s="3" t="s">
        <v>12</v>
      </c>
      <c r="F3" s="2"/>
      <c r="G3" s="3" t="s">
        <v>14</v>
      </c>
      <c r="H3" s="2"/>
    </row>
    <row r="4" spans="2:8" x14ac:dyDescent="0.15">
      <c r="B4" s="62" t="s">
        <v>24</v>
      </c>
      <c r="C4" s="7" t="s">
        <v>35</v>
      </c>
      <c r="D4" s="7" t="s">
        <v>39</v>
      </c>
      <c r="E4" s="7" t="s">
        <v>35</v>
      </c>
      <c r="F4" s="7" t="s">
        <v>39</v>
      </c>
      <c r="G4" s="7" t="s">
        <v>35</v>
      </c>
      <c r="H4" s="7" t="s">
        <v>39</v>
      </c>
    </row>
    <row r="5" spans="2:8" x14ac:dyDescent="0.15">
      <c r="B5" s="63" t="s">
        <v>36</v>
      </c>
      <c r="C5" s="64">
        <v>1</v>
      </c>
      <c r="D5" s="64">
        <v>4188</v>
      </c>
      <c r="E5" s="64" t="s">
        <v>40</v>
      </c>
      <c r="F5" s="64" t="s">
        <v>40</v>
      </c>
      <c r="G5" s="64" t="s">
        <v>40</v>
      </c>
      <c r="H5" s="64" t="s">
        <v>40</v>
      </c>
    </row>
    <row r="6" spans="2:8" x14ac:dyDescent="0.15">
      <c r="B6" s="63" t="s">
        <v>37</v>
      </c>
      <c r="C6" s="64">
        <v>1</v>
      </c>
      <c r="D6" s="64">
        <v>3765</v>
      </c>
      <c r="E6" s="64" t="s">
        <v>40</v>
      </c>
      <c r="F6" s="64" t="s">
        <v>40</v>
      </c>
      <c r="G6" s="64">
        <v>2</v>
      </c>
      <c r="H6" s="64">
        <v>5282</v>
      </c>
    </row>
    <row r="7" spans="2:8" x14ac:dyDescent="0.15">
      <c r="B7" s="63" t="s">
        <v>38</v>
      </c>
      <c r="C7" s="64">
        <v>1</v>
      </c>
      <c r="D7" s="64">
        <v>1294</v>
      </c>
      <c r="E7" s="64">
        <v>2</v>
      </c>
      <c r="F7" s="64">
        <v>1472</v>
      </c>
      <c r="G7" s="64">
        <v>1</v>
      </c>
      <c r="H7" s="64">
        <v>3240</v>
      </c>
    </row>
    <row r="8" spans="2:8" x14ac:dyDescent="0.15">
      <c r="B8" s="65" t="s">
        <v>34</v>
      </c>
      <c r="C8" s="64">
        <v>3</v>
      </c>
      <c r="D8" s="64">
        <v>4188</v>
      </c>
      <c r="E8" s="64">
        <v>2</v>
      </c>
      <c r="F8" s="64">
        <v>1472</v>
      </c>
      <c r="G8" s="64">
        <v>3</v>
      </c>
      <c r="H8" s="64">
        <v>5282</v>
      </c>
    </row>
  </sheetData>
  <mergeCells count="3">
    <mergeCell ref="E3:F3"/>
    <mergeCell ref="G3:H3"/>
    <mergeCell ref="C3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2024-09-16T23:18:57Z</dcterms:created>
  <dcterms:modified xsi:type="dcterms:W3CDTF">2024-09-17T00:01:44Z</dcterms:modified>
</cp:coreProperties>
</file>