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37F3E0A8-B6E6-4E77-BA38-609FA02EEC37}" xr6:coauthVersionLast="47" xr6:coauthVersionMax="47" xr10:uidLastSave="{00000000-0000-0000-0000-000000000000}"/>
  <bookViews>
    <workbookView xWindow="-105" yWindow="0" windowWidth="14610" windowHeight="15585" xr2:uid="{A8F501BD-563F-474D-8A17-5302580E3681}"/>
  </bookViews>
  <sheets>
    <sheet name="제1작업" sheetId="1" r:id="rId1"/>
    <sheet name="제2작업" sheetId="2" r:id="rId2"/>
    <sheet name="제3작업" sheetId="3" r:id="rId3"/>
  </sheets>
  <definedNames>
    <definedName name="조회수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<sst xmlns="http://schemas.openxmlformats.org/spreadsheetml/2006/main" count="39" uniqueCount="32">
  <si>
    <t>유튜브</t>
    <phoneticPr fontId="1" type="noConversion"/>
  </si>
  <si>
    <t>K010E</t>
    <phoneticPr fontId="1" type="noConversion"/>
  </si>
  <si>
    <t>K065H</t>
    <phoneticPr fontId="1" type="noConversion"/>
  </si>
  <si>
    <t>M456R</t>
    <phoneticPr fontId="1" type="noConversion"/>
  </si>
  <si>
    <t>P012W</t>
    <phoneticPr fontId="1" type="noConversion"/>
  </si>
  <si>
    <t>L712Q</t>
    <phoneticPr fontId="1" type="noConversion"/>
  </si>
  <si>
    <t>A032L</t>
    <phoneticPr fontId="1" type="noConversion"/>
  </si>
  <si>
    <t>K302G</t>
    <phoneticPr fontId="1" type="noConversion"/>
  </si>
  <si>
    <t>C123K</t>
    <phoneticPr fontId="1" type="noConversion"/>
  </si>
  <si>
    <t>최대 조회수</t>
    <phoneticPr fontId="1" type="noConversion"/>
  </si>
  <si>
    <t>구독자수가 평균 이상인 유튜브 수</t>
    <phoneticPr fontId="1" type="noConversion"/>
  </si>
  <si>
    <t>채널명</t>
    <phoneticPr fontId="1" type="noConversion"/>
  </si>
  <si>
    <t>한국셀럼</t>
  </si>
  <si>
    <t>한국셀럼</t>
    <phoneticPr fontId="1" type="noConversion"/>
  </si>
  <si>
    <t>칸바이트</t>
    <phoneticPr fontId="1" type="noConversion"/>
  </si>
  <si>
    <t>코리아이슈</t>
    <phoneticPr fontId="1" type="noConversion"/>
  </si>
  <si>
    <t>한국TV</t>
    <phoneticPr fontId="1" type="noConversion"/>
  </si>
  <si>
    <t>마이소코리아</t>
    <phoneticPr fontId="1" type="noConversion"/>
  </si>
  <si>
    <t>코스모코리아</t>
    <phoneticPr fontId="1" type="noConversion"/>
  </si>
  <si>
    <t>투데이경제</t>
    <phoneticPr fontId="1" type="noConversion"/>
  </si>
  <si>
    <t>러브캣</t>
    <phoneticPr fontId="1" type="noConversion"/>
  </si>
  <si>
    <t>가입일</t>
    <phoneticPr fontId="1" type="noConversion"/>
  </si>
  <si>
    <t>게시 된
비디오 수</t>
    <phoneticPr fontId="1" type="noConversion"/>
  </si>
  <si>
    <t>구독자수</t>
    <phoneticPr fontId="1" type="noConversion"/>
  </si>
  <si>
    <t>조회수
(최근 7일간)</t>
    <phoneticPr fontId="1" type="noConversion"/>
  </si>
  <si>
    <t>순위</t>
    <phoneticPr fontId="1" type="noConversion"/>
  </si>
  <si>
    <t>카테고리</t>
    <phoneticPr fontId="1" type="noConversion"/>
  </si>
  <si>
    <t>피플앤블로그</t>
    <phoneticPr fontId="1" type="noConversion"/>
  </si>
  <si>
    <t>엔터테인먼트</t>
    <phoneticPr fontId="1" type="noConversion"/>
  </si>
  <si>
    <t>과학과 기술</t>
    <phoneticPr fontId="1" type="noConversion"/>
  </si>
  <si>
    <t>비고</t>
    <phoneticPr fontId="1" type="noConversion"/>
  </si>
  <si>
    <t>피플앤블로그에 게시 된 비디오 수 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</si>
</sst>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천회&quot;"/>
    <numFmt numFmtId="177" formatCode="#,##0_ "/>
    <numFmt numFmtId="178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88900</xdr:rowOff>
    </xdr:from>
    <xdr:to>
      <xdr:col>6</xdr:col>
      <xdr:colOff>463550</xdr:colOff>
      <xdr:row>2</xdr:row>
      <xdr:rowOff>215900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0D6777D-15E5-3B50-0496-CF448AB3381F}"/>
            </a:ext>
          </a:extLst>
        </xdr:cNvPr>
        <xdr:cNvSpPr/>
      </xdr:nvSpPr>
      <xdr:spPr>
        <a:xfrm>
          <a:off x="127000" y="88900"/>
          <a:ext cx="4502150" cy="685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주요 유튜브 최근 </a:t>
          </a:r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7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일간 현황</a:t>
          </a:r>
        </a:p>
      </xdr:txBody>
    </xdr:sp>
    <xdr:clientData/>
  </xdr:twoCellAnchor>
  <xdr:twoCellAnchor editAs="oneCell">
    <xdr:from>
      <xdr:col>7</xdr:col>
      <xdr:colOff>6350</xdr:colOff>
      <xdr:row>0</xdr:row>
      <xdr:rowOff>101600</xdr:rowOff>
    </xdr:from>
    <xdr:to>
      <xdr:col>9</xdr:col>
      <xdr:colOff>984250</xdr:colOff>
      <xdr:row>2</xdr:row>
      <xdr:rowOff>228600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ABA2338-29E6-4D1E-976B-29E2CE87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0" y="101600"/>
          <a:ext cx="26606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C06B-0038-4586-A2AF-C4F9019D776A}">
  <dimension ref="B1:J14"/>
  <sheetViews>
    <sheetView tabSelected="1" topLeftCell="E1" zoomScale="150" zoomScaleNormal="150" workbookViewId="0">
      <selection activeCell="G2" sqref="G2"/>
    </sheetView>
  </sheetViews>
  <sheetFormatPr defaultRowHeight="13.5" x14ac:dyDescent="0.3"/>
  <cols>
    <col min="1" max="1" width="1.625" style="1" customWidth="1"/>
    <col min="2" max="2" width="9" style="1"/>
    <col min="3" max="3" width="11.625" style="1" customWidth="1"/>
    <col min="4" max="4" width="11.625" style="1" bestFit="1" customWidth="1"/>
    <col min="5" max="5" width="11.625" style="1" customWidth="1"/>
    <col min="6" max="6" width="9" style="1"/>
    <col min="7" max="7" width="10.625" style="1" customWidth="1"/>
    <col min="8" max="8" width="12.375" style="1" bestFit="1" customWidth="1"/>
    <col min="9" max="9" width="9.625" style="1" customWidth="1"/>
    <col min="10" max="10" width="13" style="1" bestFit="1" customWidth="1"/>
    <col min="11" max="11" width="9" style="1"/>
    <col min="12" max="12" width="4" style="1" customWidth="1"/>
    <col min="13" max="15" width="7.25" style="1" customWidth="1"/>
    <col min="16" max="16384" width="9" style="1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30.75" customHeight="1" thickBot="1" x14ac:dyDescent="0.35">
      <c r="B4" s="22" t="s">
        <v>0</v>
      </c>
      <c r="C4" s="23" t="s">
        <v>11</v>
      </c>
      <c r="D4" s="23" t="s">
        <v>21</v>
      </c>
      <c r="E4" s="23" t="s">
        <v>26</v>
      </c>
      <c r="F4" s="24" t="s">
        <v>22</v>
      </c>
      <c r="G4" s="23" t="s">
        <v>23</v>
      </c>
      <c r="H4" s="24" t="s">
        <v>24</v>
      </c>
      <c r="I4" s="23" t="s">
        <v>25</v>
      </c>
      <c r="J4" s="25" t="s">
        <v>30</v>
      </c>
    </row>
    <row r="5" spans="2:10" x14ac:dyDescent="0.3">
      <c r="B5" s="4" t="s">
        <v>1</v>
      </c>
      <c r="C5" s="5" t="s">
        <v>13</v>
      </c>
      <c r="D5" s="19">
        <v>42858</v>
      </c>
      <c r="E5" s="19" t="s">
        <v>27</v>
      </c>
      <c r="F5" s="33">
        <v>76</v>
      </c>
      <c r="G5" s="30">
        <v>12712</v>
      </c>
      <c r="H5" s="27">
        <v>1820</v>
      </c>
      <c r="I5" s="5">
        <f>_xlfn.RANK.EQ($G5,$G$5:$G$12,0)</f>
        <v>2</v>
      </c>
      <c r="J5" s="6" t="str">
        <f>IF(YEAR($D5)&lt;="2017","스테디",IF(YEAR($D5)&lt;="2019","베스트",""))</f>
        <v>스테디</v>
      </c>
    </row>
    <row r="6" spans="2:10" x14ac:dyDescent="0.3">
      <c r="B6" s="7" t="s">
        <v>2</v>
      </c>
      <c r="C6" s="2" t="s">
        <v>14</v>
      </c>
      <c r="D6" s="3">
        <v>43804</v>
      </c>
      <c r="E6" s="3" t="s">
        <v>28</v>
      </c>
      <c r="F6" s="34">
        <v>732</v>
      </c>
      <c r="G6" s="31">
        <v>6632</v>
      </c>
      <c r="H6" s="28">
        <v>2966</v>
      </c>
      <c r="I6" s="2">
        <f t="shared" ref="I6:I12" si="0">_xlfn.RANK.EQ($G6,$G$5:$G$12,0)</f>
        <v>3</v>
      </c>
      <c r="J6" s="8"/>
    </row>
    <row r="7" spans="2:10" x14ac:dyDescent="0.3">
      <c r="B7" s="7" t="s">
        <v>3</v>
      </c>
      <c r="C7" s="2" t="s">
        <v>15</v>
      </c>
      <c r="D7" s="3">
        <v>43833</v>
      </c>
      <c r="E7" s="3" t="s">
        <v>27</v>
      </c>
      <c r="F7" s="34">
        <v>36</v>
      </c>
      <c r="G7" s="31">
        <v>3996</v>
      </c>
      <c r="H7" s="28">
        <v>658</v>
      </c>
      <c r="I7" s="2">
        <f t="shared" si="0"/>
        <v>5</v>
      </c>
      <c r="J7" s="8"/>
    </row>
    <row r="8" spans="2:10" x14ac:dyDescent="0.3">
      <c r="B8" s="7" t="s">
        <v>4</v>
      </c>
      <c r="C8" s="2" t="s">
        <v>16</v>
      </c>
      <c r="D8" s="3">
        <v>43620</v>
      </c>
      <c r="E8" s="3" t="s">
        <v>28</v>
      </c>
      <c r="F8" s="34">
        <v>43</v>
      </c>
      <c r="G8" s="31">
        <v>3331</v>
      </c>
      <c r="H8" s="28">
        <v>562</v>
      </c>
      <c r="I8" s="2">
        <f t="shared" si="0"/>
        <v>6</v>
      </c>
      <c r="J8" s="8"/>
    </row>
    <row r="9" spans="2:10" x14ac:dyDescent="0.3">
      <c r="B9" s="7" t="s">
        <v>5</v>
      </c>
      <c r="C9" s="2" t="s">
        <v>17</v>
      </c>
      <c r="D9" s="3">
        <v>42828</v>
      </c>
      <c r="E9" s="3" t="s">
        <v>29</v>
      </c>
      <c r="F9" s="34">
        <v>375</v>
      </c>
      <c r="G9" s="31">
        <v>1142</v>
      </c>
      <c r="H9" s="28">
        <v>466</v>
      </c>
      <c r="I9" s="2">
        <f t="shared" si="0"/>
        <v>8</v>
      </c>
      <c r="J9" s="8"/>
    </row>
    <row r="10" spans="2:10" x14ac:dyDescent="0.3">
      <c r="B10" s="7" t="s">
        <v>6</v>
      </c>
      <c r="C10" s="2" t="s">
        <v>18</v>
      </c>
      <c r="D10" s="3">
        <v>43894</v>
      </c>
      <c r="E10" s="3" t="s">
        <v>29</v>
      </c>
      <c r="F10" s="34">
        <v>1082</v>
      </c>
      <c r="G10" s="31">
        <v>6099</v>
      </c>
      <c r="H10" s="28">
        <v>4261</v>
      </c>
      <c r="I10" s="2">
        <f t="shared" si="0"/>
        <v>4</v>
      </c>
      <c r="J10" s="8"/>
    </row>
    <row r="11" spans="2:10" x14ac:dyDescent="0.3">
      <c r="B11" s="7" t="s">
        <v>7</v>
      </c>
      <c r="C11" s="2" t="s">
        <v>19</v>
      </c>
      <c r="D11" s="3">
        <v>43611</v>
      </c>
      <c r="E11" s="3" t="s">
        <v>27</v>
      </c>
      <c r="F11" s="34">
        <v>136</v>
      </c>
      <c r="G11" s="31">
        <v>1913</v>
      </c>
      <c r="H11" s="28">
        <v>1689</v>
      </c>
      <c r="I11" s="2">
        <f t="shared" si="0"/>
        <v>7</v>
      </c>
      <c r="J11" s="8"/>
    </row>
    <row r="12" spans="2:10" ht="14.25" thickBot="1" x14ac:dyDescent="0.35">
      <c r="B12" s="20" t="s">
        <v>8</v>
      </c>
      <c r="C12" s="11" t="s">
        <v>20</v>
      </c>
      <c r="D12" s="21">
        <v>43531</v>
      </c>
      <c r="E12" s="21" t="s">
        <v>28</v>
      </c>
      <c r="F12" s="35">
        <v>355</v>
      </c>
      <c r="G12" s="32">
        <v>18451</v>
      </c>
      <c r="H12" s="29">
        <v>8044</v>
      </c>
      <c r="I12" s="11">
        <f t="shared" si="0"/>
        <v>1</v>
      </c>
      <c r="J12" s="13"/>
    </row>
    <row r="13" spans="2:10" x14ac:dyDescent="0.3">
      <c r="B13" s="14" t="s">
        <v>9</v>
      </c>
      <c r="C13" s="15"/>
      <c r="D13" s="15"/>
      <c r="E13" s="16">
        <f>MAX(조회수)</f>
        <v>8044</v>
      </c>
      <c r="F13" s="17"/>
      <c r="G13" s="15" t="s">
        <v>31</v>
      </c>
      <c r="H13" s="15"/>
      <c r="I13" s="15"/>
      <c r="J13" s="18">
        <f>DSUM(B4:H12,F4,E4:E5)</f>
        <v>248</v>
      </c>
    </row>
    <row r="14" spans="2:10" ht="14.25" thickBot="1" x14ac:dyDescent="0.35">
      <c r="B14" s="9" t="s">
        <v>10</v>
      </c>
      <c r="C14" s="10"/>
      <c r="D14" s="10"/>
      <c r="E14" s="11" t="str">
        <f>COUNTIF(G5:G12,$G5&gt;=AVERAGE(G5:G12))&amp;"개"</f>
        <v>0개</v>
      </c>
      <c r="F14" s="12"/>
      <c r="G14" s="26" t="s">
        <v>11</v>
      </c>
      <c r="H14" s="11" t="s">
        <v>12</v>
      </c>
      <c r="I14" s="26" t="s">
        <v>26</v>
      </c>
      <c r="J14" s="13" t="str">
        <f>VLOOKUP(H14,$C$5:$E$12,3,FALSE)</f>
        <v>피플앤블로그</v>
      </c>
    </row>
  </sheetData>
  <mergeCells count="4">
    <mergeCell ref="B13:D13"/>
    <mergeCell ref="B14:D14"/>
    <mergeCell ref="F13:F14"/>
    <mergeCell ref="G13:I13"/>
  </mergeCells>
  <phoneticPr fontId="1" type="noConversion"/>
  <dataValidations count="1">
    <dataValidation type="list" allowBlank="1" showInputMessage="1" showErrorMessage="1" sqref="H14" xr:uid="{8B0DC079-FA47-4DB7-8D03-D17607A90629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4B54-DC61-439A-A4BD-2FAE3FA33AAF}">
  <dimension ref="A1"/>
  <sheetViews>
    <sheetView workbookViewId="0">
      <selection activeCell="C32" sqref="C32"/>
    </sheetView>
  </sheetViews>
  <sheetFormatPr defaultRowHeight="16.5" x14ac:dyDescent="0.3"/>
  <cols>
    <col min="1" max="1" width="1.62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D029-0F0A-4296-A92E-BE1278EB8E48}">
  <dimension ref="A1"/>
  <sheetViews>
    <sheetView workbookViewId="0">
      <selection activeCell="C32" sqref="C32"/>
    </sheetView>
  </sheetViews>
  <sheetFormatPr defaultRowHeight="16.5" x14ac:dyDescent="0.3"/>
  <cols>
    <col min="1" max="1" width="1.62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제1작업</vt:lpstr>
      <vt:lpstr>제2작업</vt:lpstr>
      <vt:lpstr>제3작업</vt:lpstr>
      <vt:lpstr>조회수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2024-07-12T14:03:09Z</dcterms:created>
  <dcterms:modified xsi:type="dcterms:W3CDTF">2024-07-12T14:37:18Z</dcterms:modified>
</cp:coreProperties>
</file>