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24ac4911fd047b/바탕 화면/"/>
    </mc:Choice>
  </mc:AlternateContent>
  <xr:revisionPtr revIDLastSave="33" documentId="8_{BC2B97D1-066B-4A77-8415-1C4C17325DD7}" xr6:coauthVersionLast="47" xr6:coauthVersionMax="47" xr10:uidLastSave="{9067D28F-5F4E-49E0-9863-A212E9616FA4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35" i="4"/>
  <c r="L8" i="4"/>
  <c r="D11" i="4"/>
  <c r="D10" i="4"/>
  <c r="D9" i="4"/>
  <c r="D8" i="4"/>
  <c r="D7" i="4"/>
  <c r="D6" i="4"/>
  <c r="D5" i="4"/>
  <c r="D4" i="4"/>
  <c r="D3" i="4" l="1"/>
  <c r="M16" i="4"/>
  <c r="M17" i="4"/>
  <c r="M18" i="4"/>
  <c r="M19" i="4"/>
  <c r="M15" i="4"/>
  <c r="E10" i="7"/>
  <c r="F10" i="7"/>
  <c r="G10" i="7"/>
  <c r="D10" i="7"/>
  <c r="H17" i="5"/>
  <c r="H14" i="5"/>
  <c r="H12" i="5"/>
  <c r="H8" i="5"/>
  <c r="H6" i="5"/>
  <c r="H23" i="5" s="1"/>
  <c r="F15" i="5"/>
  <c r="F9" i="5"/>
  <c r="F20" i="5" s="1"/>
  <c r="H20" i="5"/>
  <c r="H21" i="5" s="1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0" i="5"/>
  <c r="G20" i="5"/>
  <c r="D20" i="5"/>
  <c r="F22" i="5" l="1"/>
  <c r="F24" i="5"/>
</calcChain>
</file>

<file path=xl/sharedStrings.xml><?xml version="1.0" encoding="utf-8"?>
<sst xmlns="http://schemas.openxmlformats.org/spreadsheetml/2006/main" count="317" uniqueCount="236">
  <si>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</si>
  <si>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</si>
  <si>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</si>
  <si>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</si>
  <si>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</si>
  <si>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</si>
  <si>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</si>
  <si>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</si>
  <si>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</si>
  <si>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</si>
  <si>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</si>
  <si>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</si>
  <si>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</si>
  <si>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</si>
  <si>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</si>
  <si>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</si>
  <si>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</si>
  <si>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</si>
  <si>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</si>
  <si>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</si>
  <si>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</si>
  <si>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</si>
  <si>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</si>
  <si>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</si>
  <si>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</si>
  <si>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</si>
  <si>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</si>
  <si>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</si>
  <si>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</si>
  <si>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</si>
  <si>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</si>
  <si>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</si>
  <si>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</si>
  <si>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</si>
  <si>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</si>
  <si>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</si>
  <si>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</si>
  <si>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</si>
  <si>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</si>
  <si>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</si>
  <si>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</si>
  <si>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</si>
  <si>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</si>
  <si>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</si>
  <si>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</si>
  <si>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</si>
  <si>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</si>
  <si>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</si>
  <si>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</si>
  <si>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</si>
  <si>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</si>
  <si>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</si>
  <si>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</si>
  <si>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</si>
  <si>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</si>
  <si>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</si>
  <si>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</si>
  <si>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</si>
  <si>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</si>
  <si>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</si>
  <si>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</si>
  <si>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</si>
  <si>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</si>
  <si>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</si>
  <si>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</si>
  <si>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</si>
  <si>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</si>
  <si>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</si>
  <si>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</si>
  <si>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</si>
  <si>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</si>
  <si>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</si>
  <si>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</si>
  <si>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</si>
  <si>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</si>
  <si>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</si>
  <si>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</si>
  <si>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</si>
  <si>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</si>
  <si>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</si>
  <si>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</si>
  <si>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</si>
  <si>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</si>
  <si>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</si>
  <si>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</si>
  <si>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</si>
  <si>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</si>
  <si>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</si>
  <si>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</si>
  <si>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</si>
  <si>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</si>
  <si>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</si>
  <si>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</si>
  <si>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</si>
  <si>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</si>
  <si>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</si>
  <si>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</si>
  <si>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</si>
  <si>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</si>
  <si>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</si>
  <si>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</si>
  <si>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</si>
  <si>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</si>
  <si>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</si>
  <si>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</si>
  <si>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</si>
  <si>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</si>
  <si>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</si>
  <si>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</si>
  <si>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</si>
  <si>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</si>
  <si>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</si>
  <si>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</si>
  <si>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</si>
  <si>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</si>
  <si>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</si>
  <si>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</si>
  <si>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</si>
  <si>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</si>
  <si>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</si>
  <si>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</si>
  <si>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</si>
  <si>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</si>
  <si>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</si>
  <si>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</si>
  <si>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</si>
  <si>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</si>
  <si>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</si>
  <si>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</si>
  <si>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</si>
  <si>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</si>
  <si>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</si>
  <si>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</si>
  <si>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</si>
  <si>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</si>
  <si>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</si>
  <si>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</si>
  <si>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</si>
  <si>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</si>
  <si>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</si>
  <si>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</si>
  <si>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</si>
  <si>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</si>
  <si>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</si>
  <si>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</si>
  <si>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</si>
  <si>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</si>
  <si>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</si>
  <si>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</si>
  <si>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</si>
  <si>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</si>
  <si>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</si>
  <si>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</si>
  <si>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</si>
  <si>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</si>
  <si>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</si>
  <si>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</si>
  <si>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</si>
  <si>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</si>
  <si>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</si>
  <si>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</si>
  <si>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</si>
  <si>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</si>
  <si>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</si>
  <si>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</si>
  <si>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</si>
  <si>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</si>
  <si>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</si>
  <si>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</si>
  <si>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</si>
  <si>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</si>
  <si>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</si>
  <si>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</si>
  <si>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</si>
  <si>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</si>
  <si>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</si>
  <si>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</si>
  <si>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</si>
  <si>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</si>
  <si>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</si>
  <si>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</si>
  <si>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</si>
  <si>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</si>
  <si>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</si>
  <si>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</si>
  <si>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</si>
  <si>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</si>
  <si>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300-$-kr</t>
    <phoneticPr fontId="1" type="noConversion"/>
  </si>
  <si>
    <t>301-$-kr</t>
    <phoneticPr fontId="1" type="noConversion"/>
  </si>
  <si>
    <t>302-$-kr</t>
    <phoneticPr fontId="1" type="noConversion"/>
  </si>
  <si>
    <t>#800-KIM</t>
    <phoneticPr fontId="1" type="noConversion"/>
  </si>
  <si>
    <t>#801-KIM</t>
    <phoneticPr fontId="1" type="noConversion"/>
  </si>
  <si>
    <t>#802-KIM</t>
    <phoneticPr fontId="1" type="noConversion"/>
  </si>
  <si>
    <t>KIM-&amp;33</t>
    <phoneticPr fontId="1" type="noConversion"/>
  </si>
  <si>
    <t>사원명</t>
    <phoneticPr fontId="1" type="noConversion"/>
  </si>
  <si>
    <t>김명식</t>
    <phoneticPr fontId="1" type="noConversion"/>
  </si>
  <si>
    <t>김철호</t>
    <phoneticPr fontId="1" type="noConversion"/>
  </si>
  <si>
    <t>박신아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</si>
  <si>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</si>
  <si>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</si>
  <si>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</si>
  <si>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</si>
  <si>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부서명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</si>
  <si>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</si>
  <si>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</si>
  <si>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</si>
  <si>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</si>
  <si>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</si>
  <si>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</si>
  <si>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</si>
  <si>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실적증감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</si>
  <si>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</si>
  <si>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</si>
  <si>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</si>
  <si>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</si>
  <si>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</si>
  <si>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</si>
  <si>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</si>
  <si>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</si>
  <si>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</si>
  <si>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</si>
  <si>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</si>
  <si>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</si>
  <si>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</si>
  <si>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수영 평균</t>
  </si>
  <si>
    <t>스쿼시 평균</t>
  </si>
  <si>
    <t>헬스 평균</t>
  </si>
  <si>
    <t>전체 평균</t>
  </si>
  <si>
    <t>정회원 요약</t>
  </si>
  <si>
    <t>준회원 요약</t>
  </si>
  <si>
    <t>비회원 요약</t>
  </si>
  <si>
    <t>총합계</t>
  </si>
  <si>
    <t>매입처</t>
    <phoneticPr fontId="1" type="noConversion"/>
  </si>
  <si>
    <t>삼성삼사</t>
    <phoneticPr fontId="1" type="noConversion"/>
  </si>
  <si>
    <t>대림상사</t>
    <phoneticPr fontId="1" type="noConversion"/>
  </si>
  <si>
    <t>입사년도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</si>
</sst>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1" formatCode="dd&quot;일&quot;\(a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1" fontId="0" fillId="0" borderId="0" xfId="0" applyNumberFormat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자원별 목재수급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4D7-4B14-ADB8-5F4FD2A7AA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4D7-4B14-ADB8-5F4FD2A7AA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4D7-4B14-ADB8-5F4FD2A7AA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4D7-4B14-ADB8-5F4FD2A7AA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4D7-4B14-ADB8-5F4FD2A7AA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4D7-4B14-ADB8-5F4FD2A7AA76}"/>
              </c:ext>
            </c:extLst>
          </c:dPt>
          <c:cat>
            <c:strRef>
              <c:f>차트작업!$A$1</c:f>
              <c:strCache>
                <c:ptCount val="1"/>
                <c:pt idx="0">
                  <c:v>자원별 목재수급 현황</c:v>
                </c:pt>
              </c:strCache>
            </c:strRef>
          </c:cat>
          <c:val>
            <c:numRef>
              <c:f>차트작업!$B$1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A12-425C-8A59-A5660BC2EF0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4D7-4B14-ADB8-5F4FD2A7AA76}"/>
              </c:ext>
            </c:extLst>
          </c:dPt>
          <c:cat>
            <c:strRef>
              <c:f>차트작업!$A$1</c:f>
              <c:strCache>
                <c:ptCount val="1"/>
                <c:pt idx="0">
                  <c:v>자원별 목재수급 현황</c:v>
                </c:pt>
              </c:strCache>
            </c:strRef>
          </c:cat>
          <c:val>
            <c:numRef>
              <c:f>차트작업!$C$1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A12-425C-8A59-A5660BC2EF0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4D7-4B14-ADB8-5F4FD2A7AA76}"/>
              </c:ext>
            </c:extLst>
          </c:dPt>
          <c:cat>
            <c:strRef>
              <c:f>차트작업!$A$1</c:f>
              <c:strCache>
                <c:ptCount val="1"/>
                <c:pt idx="0">
                  <c:v>자원별 목재수급 현황</c:v>
                </c:pt>
              </c:strCache>
            </c:strRef>
          </c:cat>
          <c:val>
            <c:numRef>
              <c:f>차트작업!$D$1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A12-425C-8A59-A5660BC2EF0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A4D7-4B14-ADB8-5F4FD2A7AA76}"/>
              </c:ext>
            </c:extLst>
          </c:dPt>
          <c:cat>
            <c:strRef>
              <c:f>차트작업!$A$1</c:f>
              <c:strCache>
                <c:ptCount val="1"/>
                <c:pt idx="0">
                  <c:v>자원별 목재수급 현황</c:v>
                </c:pt>
              </c:strCache>
            </c:strRef>
          </c:cat>
          <c:val>
            <c:numRef>
              <c:f>차트작업!$E$1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A12-425C-8A59-A5660BC2EF0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4D7-4B14-ADB8-5F4FD2A7AA76}"/>
              </c:ext>
            </c:extLst>
          </c:dPt>
          <c:cat>
            <c:strRef>
              <c:f>차트작업!$A$1</c:f>
              <c:strCache>
                <c:ptCount val="1"/>
                <c:pt idx="0">
                  <c:v>자원별 목재수급 현황</c:v>
                </c:pt>
              </c:strCache>
            </c:strRef>
          </c:cat>
          <c:val>
            <c:numRef>
              <c:f>차트작업!$F$1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A12-425C-8A59-A5660BC2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11</xdr:row>
      <xdr:rowOff>38100</xdr:rowOff>
    </xdr:from>
    <xdr:to>
      <xdr:col>6</xdr:col>
      <xdr:colOff>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6AFA644-06D0-B435-644F-4ADEF9C1D07B}"/>
            </a:ext>
          </a:extLst>
        </xdr:cNvPr>
        <xdr:cNvSpPr/>
      </xdr:nvSpPr>
      <xdr:spPr>
        <a:xfrm>
          <a:off x="2948940" y="2514600"/>
          <a:ext cx="1325880" cy="4038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9D7BFB-6174-4A7B-A66D-50D35CCAC6D3}" name="표1" displayName="표1" ref="A3:H24" totalsRowShown="0" headerRowDxfId="10" dataDxfId="8" headerRowBorderDxfId="9" tableBorderDxfId="7" dataCellStyle="쉼표 [0]">
  <autoFilter ref="A3:H24" xr:uid="{B79D7BFB-6174-4A7B-A66D-50D35CCAC6D3}"/>
  <tableColumns count="8">
    <tableColumn id="1" xr3:uid="{9A6D5691-836B-47AA-810D-57B511A0485E}" name="회원이름" dataDxfId="6"/>
    <tableColumn id="2" xr3:uid="{E240156A-7AC3-4E40-926C-D6C320BD54FD}" name="회원등급"/>
    <tableColumn id="3" xr3:uid="{53B93E98-8EFD-444A-9AD4-44F2A96E1117}" name="운동명" dataDxfId="5"/>
    <tableColumn id="4" xr3:uid="{254821C0-818B-4343-99D7-E2B4ABB93450}" name="사용시간" dataDxfId="4"/>
    <tableColumn id="5" xr3:uid="{2EBCA88B-9BC8-4419-BBA2-6EE0AB47A6C3}" name="할인시간" dataDxfId="3"/>
    <tableColumn id="6" xr3:uid="{E45D01D5-F617-4F54-BCDD-D0C42605D026}" name="사용요금" dataDxfId="2" dataCellStyle="쉼표 [0]"/>
    <tableColumn id="7" xr3:uid="{D4EEDF9D-6C37-45E6-8D7E-843EB045EED8}" name="레슨비용" dataDxfId="1" dataCellStyle="쉼표 [0]"/>
    <tableColumn id="8" xr3:uid="{4CCD1392-83FE-4568-90EE-054E814D3769}" name="청구액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4" sqref="E4"/>
    </sheetView>
  </sheetViews>
  <sheetFormatPr defaultRowHeight="17.399999999999999" x14ac:dyDescent="0.4"/>
  <cols>
    <col min="1" max="1" width="9.19921875" bestFit="1" customWidth="1"/>
  </cols>
  <sheetData>
    <row r="1" spans="1:5" x14ac:dyDescent="0.4">
      <c r="A1" t="s">
        <v>0</v>
      </c>
    </row>
    <row r="3" spans="1:5" x14ac:dyDescent="0.4">
      <c r="A3" s="1" t="s">
        <v>186</v>
      </c>
      <c r="B3" s="1" t="s">
        <v>194</v>
      </c>
      <c r="C3" s="1" t="s">
        <v>202</v>
      </c>
      <c r="D3" s="1" t="s">
        <v>206</v>
      </c>
      <c r="E3" s="1" t="s">
        <v>235</v>
      </c>
    </row>
    <row r="4" spans="1:5" x14ac:dyDescent="0.4">
      <c r="A4" s="1" t="s">
        <v>187</v>
      </c>
      <c r="B4" s="1" t="s">
        <v>195</v>
      </c>
      <c r="C4" s="1" t="s">
        <v>203</v>
      </c>
      <c r="D4" s="1" t="s">
        <v>207</v>
      </c>
      <c r="E4" s="1">
        <v>2013</v>
      </c>
    </row>
    <row r="5" spans="1:5" x14ac:dyDescent="0.4">
      <c r="A5" s="1" t="s">
        <v>188</v>
      </c>
      <c r="B5" s="1" t="s">
        <v>197</v>
      </c>
      <c r="C5" s="1" t="s">
        <v>204</v>
      </c>
      <c r="D5" s="1" t="s">
        <v>207</v>
      </c>
      <c r="E5" s="1">
        <v>2012</v>
      </c>
    </row>
    <row r="6" spans="1:5" x14ac:dyDescent="0.4">
      <c r="A6" s="1" t="s">
        <v>189</v>
      </c>
      <c r="B6" s="1" t="s">
        <v>196</v>
      </c>
      <c r="C6" s="1" t="s">
        <v>205</v>
      </c>
      <c r="D6" s="1" t="s">
        <v>207</v>
      </c>
      <c r="E6" s="1">
        <v>2014</v>
      </c>
    </row>
    <row r="7" spans="1:5" x14ac:dyDescent="0.4">
      <c r="A7" s="1" t="s">
        <v>190</v>
      </c>
      <c r="B7" s="1" t="s">
        <v>198</v>
      </c>
      <c r="C7" s="1" t="s">
        <v>203</v>
      </c>
      <c r="D7" s="1" t="s">
        <v>208</v>
      </c>
      <c r="E7" s="1">
        <v>2017</v>
      </c>
    </row>
    <row r="8" spans="1:5" x14ac:dyDescent="0.4">
      <c r="A8" s="1" t="s">
        <v>191</v>
      </c>
      <c r="B8" s="1" t="s">
        <v>199</v>
      </c>
      <c r="C8" s="1" t="s">
        <v>204</v>
      </c>
      <c r="D8" s="1" t="s">
        <v>209</v>
      </c>
      <c r="E8" s="1">
        <v>2020</v>
      </c>
    </row>
    <row r="9" spans="1:5" x14ac:dyDescent="0.4">
      <c r="A9" s="1" t="s">
        <v>192</v>
      </c>
      <c r="B9" s="1" t="s">
        <v>200</v>
      </c>
      <c r="C9" s="1" t="s">
        <v>205</v>
      </c>
      <c r="D9" s="1" t="s">
        <v>208</v>
      </c>
      <c r="E9" s="1">
        <v>2016</v>
      </c>
    </row>
    <row r="10" spans="1:5" x14ac:dyDescent="0.4">
      <c r="A10" s="1" t="s">
        <v>193</v>
      </c>
      <c r="B10" s="1" t="s">
        <v>201</v>
      </c>
      <c r="C10" s="1" t="s">
        <v>203</v>
      </c>
      <c r="D10" s="1" t="s">
        <v>209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G3" sqref="G3"/>
    </sheetView>
  </sheetViews>
  <sheetFormatPr defaultRowHeight="17.399999999999999" x14ac:dyDescent="0.4"/>
  <cols>
    <col min="1" max="1" width="2.69921875" customWidth="1"/>
    <col min="7" max="7" width="15.19921875" bestFit="1" customWidth="1"/>
  </cols>
  <sheetData>
    <row r="2" spans="2:7" ht="19.95" customHeight="1" x14ac:dyDescent="0.4">
      <c r="D2" s="3" t="s">
        <v>71</v>
      </c>
    </row>
    <row r="3" spans="2:7" x14ac:dyDescent="0.4">
      <c r="G3" s="42">
        <v>45488</v>
      </c>
    </row>
    <row r="5" spans="2:7" ht="18" thickBot="1" x14ac:dyDescent="0.45">
      <c r="B5" s="23" t="s">
        <v>72</v>
      </c>
      <c r="C5" s="24" t="s">
        <v>73</v>
      </c>
      <c r="D5" s="24" t="s">
        <v>74</v>
      </c>
      <c r="E5" s="24" t="s">
        <v>75</v>
      </c>
      <c r="F5" s="24" t="s">
        <v>76</v>
      </c>
      <c r="G5" s="24" t="s">
        <v>210</v>
      </c>
    </row>
    <row r="6" spans="2:7" ht="18" thickTop="1" x14ac:dyDescent="0.4">
      <c r="B6" s="30" t="s">
        <v>77</v>
      </c>
      <c r="C6" s="19" t="s">
        <v>78</v>
      </c>
      <c r="D6" s="20">
        <v>2450</v>
      </c>
      <c r="E6" s="20">
        <v>1200</v>
      </c>
      <c r="F6" s="21">
        <v>0.489795918</v>
      </c>
      <c r="G6" s="22">
        <v>-1250</v>
      </c>
    </row>
    <row r="7" spans="2:7" x14ac:dyDescent="0.4">
      <c r="B7" s="29"/>
      <c r="C7" s="4" t="s">
        <v>79</v>
      </c>
      <c r="D7" s="8">
        <v>1500</v>
      </c>
      <c r="E7" s="8">
        <v>2456</v>
      </c>
      <c r="F7" s="17">
        <v>1.6373333329999999</v>
      </c>
      <c r="G7" s="18">
        <v>956</v>
      </c>
    </row>
    <row r="8" spans="2:7" x14ac:dyDescent="0.4">
      <c r="B8" s="29"/>
      <c r="C8" s="4" t="s">
        <v>80</v>
      </c>
      <c r="D8" s="8">
        <v>1200</v>
      </c>
      <c r="E8" s="8">
        <v>1500</v>
      </c>
      <c r="F8" s="17">
        <v>1.25</v>
      </c>
      <c r="G8" s="18">
        <v>300</v>
      </c>
    </row>
    <row r="9" spans="2:7" x14ac:dyDescent="0.4">
      <c r="B9" s="29" t="s">
        <v>81</v>
      </c>
      <c r="C9" s="4" t="s">
        <v>82</v>
      </c>
      <c r="D9" s="8">
        <v>2360</v>
      </c>
      <c r="E9" s="8">
        <v>1230</v>
      </c>
      <c r="F9" s="17">
        <v>0.521186441</v>
      </c>
      <c r="G9" s="18">
        <v>-1130</v>
      </c>
    </row>
    <row r="10" spans="2:7" x14ac:dyDescent="0.4">
      <c r="B10" s="29"/>
      <c r="C10" s="4" t="s">
        <v>83</v>
      </c>
      <c r="D10" s="8">
        <v>2000</v>
      </c>
      <c r="E10" s="8">
        <v>3450</v>
      </c>
      <c r="F10" s="17">
        <v>1.7250000000000001</v>
      </c>
      <c r="G10" s="18">
        <v>1450</v>
      </c>
    </row>
    <row r="11" spans="2:7" x14ac:dyDescent="0.4">
      <c r="B11" s="29"/>
      <c r="C11" s="4" t="s">
        <v>84</v>
      </c>
      <c r="D11" s="8">
        <v>1200</v>
      </c>
      <c r="E11" s="8">
        <v>1230</v>
      </c>
      <c r="F11" s="17">
        <v>1.0249999999999999</v>
      </c>
      <c r="G11" s="18">
        <v>30</v>
      </c>
    </row>
    <row r="12" spans="2:7" x14ac:dyDescent="0.4">
      <c r="B12" s="29" t="s">
        <v>85</v>
      </c>
      <c r="C12" s="4" t="s">
        <v>86</v>
      </c>
      <c r="D12" s="8">
        <v>1000</v>
      </c>
      <c r="E12" s="8">
        <v>1150</v>
      </c>
      <c r="F12" s="17">
        <v>1.1499999999999999</v>
      </c>
      <c r="G12" s="18">
        <v>150</v>
      </c>
    </row>
    <row r="13" spans="2:7" x14ac:dyDescent="0.4">
      <c r="B13" s="29"/>
      <c r="C13" s="4" t="s">
        <v>87</v>
      </c>
      <c r="D13" s="8">
        <v>4500</v>
      </c>
      <c r="E13" s="8">
        <v>3210</v>
      </c>
      <c r="F13" s="17">
        <v>0.71333333300000001</v>
      </c>
      <c r="G13" s="18">
        <v>-1290</v>
      </c>
    </row>
    <row r="14" spans="2:7" x14ac:dyDescent="0.4">
      <c r="B14" s="29"/>
      <c r="C14" s="4" t="s">
        <v>88</v>
      </c>
      <c r="D14" s="8">
        <v>2000</v>
      </c>
      <c r="E14" s="8">
        <v>3350</v>
      </c>
      <c r="F14" s="17">
        <v>1.675</v>
      </c>
      <c r="G14" s="18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B4" sqref="B4:B11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165</v>
      </c>
    </row>
    <row r="4" spans="2:7" x14ac:dyDescent="0.4">
      <c r="B4" t="s">
        <v>211</v>
      </c>
      <c r="C4" t="s">
        <v>212</v>
      </c>
      <c r="D4" t="s">
        <v>213</v>
      </c>
      <c r="E4" t="s">
        <v>214</v>
      </c>
      <c r="F4" t="s">
        <v>215</v>
      </c>
      <c r="G4" t="s">
        <v>216</v>
      </c>
    </row>
    <row r="5" spans="2:7" x14ac:dyDescent="0.4">
      <c r="B5" t="s">
        <v>217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">
      <c r="B6" t="s">
        <v>218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">
      <c r="B7" t="s">
        <v>219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">
      <c r="B8" t="s">
        <v>220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">
      <c r="B9" t="s">
        <v>221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">
      <c r="B10" t="s">
        <v>222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">
      <c r="B11" t="s">
        <v>223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abSelected="1" topLeftCell="A4" workbookViewId="0">
      <selection activeCell="E24" sqref="E24"/>
    </sheetView>
  </sheetViews>
  <sheetFormatPr defaultRowHeight="17.399999999999999" x14ac:dyDescent="0.4"/>
  <cols>
    <col min="2" max="2" width="10.69921875" bestFit="1" customWidth="1"/>
    <col min="12" max="13" width="9.09765625" customWidth="1"/>
  </cols>
  <sheetData>
    <row r="1" spans="1:13" x14ac:dyDescent="0.4">
      <c r="A1" s="2" t="s">
        <v>171</v>
      </c>
      <c r="B1" s="3" t="s">
        <v>172</v>
      </c>
      <c r="G1" s="2" t="s">
        <v>3</v>
      </c>
      <c r="H1" s="3" t="s">
        <v>4</v>
      </c>
    </row>
    <row r="2" spans="1:13" x14ac:dyDescent="0.4">
      <c r="A2" s="4" t="s">
        <v>173</v>
      </c>
      <c r="B2" s="4" t="s">
        <v>174</v>
      </c>
      <c r="C2" s="4" t="s">
        <v>175</v>
      </c>
      <c r="D2" s="6" t="s">
        <v>176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4">
      <c r="A3" s="4" t="s">
        <v>177</v>
      </c>
      <c r="B3" s="5">
        <v>45478</v>
      </c>
      <c r="C3" s="4">
        <v>15</v>
      </c>
      <c r="D3" s="4" t="str">
        <f>IF(AND(WEEKDAY(B3)=1,C3&gt;=20),"할인","")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31" t="s">
        <v>22</v>
      </c>
      <c r="M3" s="31"/>
    </row>
    <row r="4" spans="1:13" x14ac:dyDescent="0.4">
      <c r="A4" s="4" t="s">
        <v>178</v>
      </c>
      <c r="B4" s="5">
        <v>45479</v>
      </c>
      <c r="C4" s="4">
        <v>18</v>
      </c>
      <c r="D4" s="4" t="str">
        <f t="shared" ref="D4:D11" si="0">IF(AND(WEEKDAY(B4)=1,C4&gt;=20),"할인","")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232</v>
      </c>
      <c r="M4" s="4" t="s">
        <v>232</v>
      </c>
    </row>
    <row r="5" spans="1:13" x14ac:dyDescent="0.4">
      <c r="A5" s="4" t="s">
        <v>179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233</v>
      </c>
      <c r="M5" s="4" t="s">
        <v>234</v>
      </c>
    </row>
    <row r="6" spans="1:13" x14ac:dyDescent="0.4">
      <c r="A6" s="4" t="s">
        <v>180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4">
      <c r="A7" s="4" t="s">
        <v>181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34" t="s">
        <v>23</v>
      </c>
      <c r="M7" s="35"/>
    </row>
    <row r="8" spans="1:13" x14ac:dyDescent="0.4">
      <c r="A8" s="4" t="s">
        <v>182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32">
        <f>ABS(DSUM(G2:J11,3,$L$4:$L$5)-DSUM(G2:J11,3,$M$4:$M$5))</f>
        <v>97</v>
      </c>
      <c r="M8" s="33"/>
    </row>
    <row r="9" spans="1:13" x14ac:dyDescent="0.4">
      <c r="A9" s="4" t="s">
        <v>183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4">
      <c r="A10" s="4" t="s">
        <v>184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4">
      <c r="A11" s="4" t="s">
        <v>185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4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4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4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IF(COUNTA(H15:L15)=5,"만점","")</f>
        <v>만점</v>
      </c>
    </row>
    <row r="16" spans="1:13" x14ac:dyDescent="0.4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IF(COUNTA(H16:L16)=5,"만점","")</f>
        <v/>
      </c>
    </row>
    <row r="17" spans="1:13" x14ac:dyDescent="0.4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4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4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4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">
      <c r="A23" s="34" t="s">
        <v>39</v>
      </c>
      <c r="B23" s="36"/>
      <c r="C23" s="36"/>
      <c r="D23" s="35"/>
      <c r="E23" s="4" t="str">
        <f>INDEX(A15:E22,MATCH(MAX(E15:E22),E15:E22,0),1)</f>
        <v>3공장</v>
      </c>
    </row>
    <row r="25" spans="1:13" x14ac:dyDescent="0.4">
      <c r="A25" s="2" t="s">
        <v>55</v>
      </c>
      <c r="B25" s="3" t="s">
        <v>56</v>
      </c>
    </row>
    <row r="26" spans="1:13" x14ac:dyDescent="0.4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4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4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4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4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4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4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4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4">
      <c r="E35" s="6" t="s">
        <v>70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M11" sqref="M11"/>
    </sheetView>
  </sheetViews>
  <sheetFormatPr defaultRowHeight="17.399999999999999" outlineLevelRow="3" x14ac:dyDescent="0.4"/>
  <cols>
    <col min="1" max="2" width="9.796875" customWidth="1"/>
    <col min="4" max="7" width="9.796875" customWidth="1"/>
    <col min="8" max="8" width="10.59765625" bestFit="1" customWidth="1"/>
  </cols>
  <sheetData>
    <row r="1" spans="1:8" ht="21" x14ac:dyDescent="0.4">
      <c r="A1" s="37" t="s">
        <v>89</v>
      </c>
      <c r="B1" s="37"/>
      <c r="C1" s="37"/>
      <c r="D1" s="37"/>
      <c r="E1" s="37"/>
      <c r="F1" s="37"/>
      <c r="G1" s="37"/>
      <c r="H1" s="37"/>
    </row>
    <row r="3" spans="1:8" x14ac:dyDescent="0.4">
      <c r="A3" s="19" t="s">
        <v>90</v>
      </c>
      <c r="B3" s="19" t="s">
        <v>91</v>
      </c>
      <c r="C3" s="19" t="s">
        <v>92</v>
      </c>
      <c r="D3" s="19" t="s">
        <v>93</v>
      </c>
      <c r="E3" s="19" t="s">
        <v>94</v>
      </c>
      <c r="F3" s="19" t="s">
        <v>95</v>
      </c>
      <c r="G3" s="19" t="s">
        <v>96</v>
      </c>
      <c r="H3" s="19" t="s">
        <v>97</v>
      </c>
    </row>
    <row r="4" spans="1:8" outlineLevel="3" x14ac:dyDescent="0.4">
      <c r="A4" s="4" t="s">
        <v>98</v>
      </c>
      <c r="B4" s="4" t="s">
        <v>99</v>
      </c>
      <c r="C4" s="4" t="s">
        <v>100</v>
      </c>
      <c r="D4" s="4">
        <v>60</v>
      </c>
      <c r="E4" s="4">
        <v>7</v>
      </c>
      <c r="F4" s="7">
        <v>158400</v>
      </c>
      <c r="G4" s="7">
        <v>0</v>
      </c>
      <c r="H4" s="7">
        <v>158400</v>
      </c>
    </row>
    <row r="5" spans="1:8" outlineLevel="3" x14ac:dyDescent="0.4">
      <c r="A5" s="4" t="s">
        <v>109</v>
      </c>
      <c r="B5" s="4" t="s">
        <v>99</v>
      </c>
      <c r="C5" s="4" t="s">
        <v>100</v>
      </c>
      <c r="D5" s="4">
        <v>25</v>
      </c>
      <c r="E5" s="4">
        <v>3</v>
      </c>
      <c r="F5" s="7">
        <v>66000</v>
      </c>
      <c r="G5" s="7">
        <v>50000</v>
      </c>
      <c r="H5" s="7">
        <v>116000</v>
      </c>
    </row>
    <row r="6" spans="1:8" outlineLevel="2" x14ac:dyDescent="0.4">
      <c r="A6" s="4"/>
      <c r="B6" s="25" t="s">
        <v>228</v>
      </c>
      <c r="C6" s="4"/>
      <c r="D6" s="4"/>
      <c r="E6" s="4"/>
      <c r="F6" s="7"/>
      <c r="G6" s="7"/>
      <c r="H6" s="7">
        <f>SUBTOTAL(9,H4:H5)</f>
        <v>274400</v>
      </c>
    </row>
    <row r="7" spans="1:8" outlineLevel="3" x14ac:dyDescent="0.4">
      <c r="A7" s="4" t="s">
        <v>108</v>
      </c>
      <c r="B7" s="4" t="s">
        <v>104</v>
      </c>
      <c r="C7" s="4" t="s">
        <v>100</v>
      </c>
      <c r="D7" s="4">
        <v>28</v>
      </c>
      <c r="E7" s="4">
        <v>2</v>
      </c>
      <c r="F7" s="7">
        <v>77280</v>
      </c>
      <c r="G7" s="7">
        <v>50000</v>
      </c>
      <c r="H7" s="7">
        <v>127280</v>
      </c>
    </row>
    <row r="8" spans="1:8" outlineLevel="2" x14ac:dyDescent="0.4">
      <c r="A8" s="4"/>
      <c r="B8" s="25" t="s">
        <v>229</v>
      </c>
      <c r="C8" s="4"/>
      <c r="D8" s="4"/>
      <c r="E8" s="4"/>
      <c r="F8" s="7"/>
      <c r="G8" s="7"/>
      <c r="H8" s="7">
        <f>SUBTOTAL(9,H7:H7)</f>
        <v>127280</v>
      </c>
    </row>
    <row r="9" spans="1:8" outlineLevel="1" x14ac:dyDescent="0.4">
      <c r="A9" s="4"/>
      <c r="B9" s="4"/>
      <c r="C9" s="25" t="s">
        <v>224</v>
      </c>
      <c r="D9" s="4"/>
      <c r="E9" s="4"/>
      <c r="F9" s="7">
        <f>SUBTOTAL(1,F4:F7)</f>
        <v>100560</v>
      </c>
      <c r="G9" s="7"/>
      <c r="H9" s="7"/>
    </row>
    <row r="10" spans="1:8" outlineLevel="3" x14ac:dyDescent="0.4">
      <c r="A10" s="4" t="s">
        <v>110</v>
      </c>
      <c r="B10" s="4" t="s">
        <v>107</v>
      </c>
      <c r="C10" s="4" t="s">
        <v>105</v>
      </c>
      <c r="D10" s="4">
        <v>15</v>
      </c>
      <c r="E10" s="4">
        <v>1</v>
      </c>
      <c r="F10" s="7">
        <v>43200</v>
      </c>
      <c r="G10" s="7">
        <v>0</v>
      </c>
      <c r="H10" s="7">
        <v>43200</v>
      </c>
    </row>
    <row r="11" spans="1:8" outlineLevel="3" x14ac:dyDescent="0.4">
      <c r="A11" s="4" t="s">
        <v>112</v>
      </c>
      <c r="B11" s="4" t="s">
        <v>107</v>
      </c>
      <c r="C11" s="4" t="s">
        <v>105</v>
      </c>
      <c r="D11" s="4">
        <v>54</v>
      </c>
      <c r="E11" s="4">
        <v>2</v>
      </c>
      <c r="F11" s="7">
        <v>155520</v>
      </c>
      <c r="G11" s="7">
        <v>50000</v>
      </c>
      <c r="H11" s="7">
        <v>205520</v>
      </c>
    </row>
    <row r="12" spans="1:8" outlineLevel="2" x14ac:dyDescent="0.4">
      <c r="A12" s="4"/>
      <c r="B12" s="25" t="s">
        <v>230</v>
      </c>
      <c r="C12" s="4"/>
      <c r="D12" s="4"/>
      <c r="E12" s="4"/>
      <c r="F12" s="7"/>
      <c r="G12" s="7"/>
      <c r="H12" s="7">
        <f>SUBTOTAL(9,H10:H11)</f>
        <v>248720</v>
      </c>
    </row>
    <row r="13" spans="1:8" outlineLevel="3" x14ac:dyDescent="0.4">
      <c r="A13" s="4" t="s">
        <v>103</v>
      </c>
      <c r="B13" s="4" t="s">
        <v>104</v>
      </c>
      <c r="C13" s="4" t="s">
        <v>105</v>
      </c>
      <c r="D13" s="4">
        <v>14</v>
      </c>
      <c r="E13" s="4">
        <v>1</v>
      </c>
      <c r="F13" s="7">
        <v>38640</v>
      </c>
      <c r="G13" s="7">
        <v>50000</v>
      </c>
      <c r="H13" s="7">
        <v>88640</v>
      </c>
    </row>
    <row r="14" spans="1:8" outlineLevel="2" x14ac:dyDescent="0.4">
      <c r="A14" s="4"/>
      <c r="B14" s="25" t="s">
        <v>229</v>
      </c>
      <c r="C14" s="4"/>
      <c r="D14" s="4"/>
      <c r="E14" s="4"/>
      <c r="F14" s="7"/>
      <c r="G14" s="7"/>
      <c r="H14" s="7">
        <f>SUBTOTAL(9,H13:H13)</f>
        <v>88640</v>
      </c>
    </row>
    <row r="15" spans="1:8" outlineLevel="1" x14ac:dyDescent="0.4">
      <c r="A15" s="4"/>
      <c r="B15" s="4"/>
      <c r="C15" s="25" t="s">
        <v>225</v>
      </c>
      <c r="D15" s="4"/>
      <c r="E15" s="4"/>
      <c r="F15" s="7">
        <f>SUBTOTAL(1,F10:F13)</f>
        <v>79120</v>
      </c>
      <c r="G15" s="7"/>
      <c r="H15" s="7"/>
    </row>
    <row r="16" spans="1:8" outlineLevel="3" x14ac:dyDescent="0.4">
      <c r="A16" s="4" t="s">
        <v>106</v>
      </c>
      <c r="B16" s="4" t="s">
        <v>107</v>
      </c>
      <c r="C16" s="4" t="s">
        <v>102</v>
      </c>
      <c r="D16" s="4">
        <v>30</v>
      </c>
      <c r="E16" s="4">
        <v>1</v>
      </c>
      <c r="F16" s="7">
        <v>86400</v>
      </c>
      <c r="G16" s="7">
        <v>0</v>
      </c>
      <c r="H16" s="7">
        <v>86400</v>
      </c>
    </row>
    <row r="17" spans="1:8" outlineLevel="2" x14ac:dyDescent="0.4">
      <c r="A17" s="4"/>
      <c r="B17" s="25" t="s">
        <v>230</v>
      </c>
      <c r="C17" s="4"/>
      <c r="D17" s="4"/>
      <c r="E17" s="4"/>
      <c r="F17" s="7"/>
      <c r="G17" s="7"/>
      <c r="H17" s="7">
        <f>SUBTOTAL(9,H16:H16)</f>
        <v>86400</v>
      </c>
    </row>
    <row r="18" spans="1:8" outlineLevel="3" x14ac:dyDescent="0.4">
      <c r="A18" s="4" t="s">
        <v>101</v>
      </c>
      <c r="B18" s="4" t="s">
        <v>99</v>
      </c>
      <c r="C18" s="4" t="s">
        <v>102</v>
      </c>
      <c r="D18" s="4">
        <v>30</v>
      </c>
      <c r="E18" s="4">
        <v>4</v>
      </c>
      <c r="F18" s="7">
        <v>79200</v>
      </c>
      <c r="G18" s="7">
        <v>20000</v>
      </c>
      <c r="H18" s="7">
        <v>99200</v>
      </c>
    </row>
    <row r="19" spans="1:8" outlineLevel="3" x14ac:dyDescent="0.4">
      <c r="A19" s="4" t="s">
        <v>111</v>
      </c>
      <c r="B19" s="4" t="s">
        <v>99</v>
      </c>
      <c r="C19" s="4" t="s">
        <v>102</v>
      </c>
      <c r="D19" s="4">
        <v>23</v>
      </c>
      <c r="E19" s="4">
        <v>3</v>
      </c>
      <c r="F19" s="7">
        <v>60720</v>
      </c>
      <c r="G19" s="7">
        <v>20000</v>
      </c>
      <c r="H19" s="7">
        <v>80720</v>
      </c>
    </row>
    <row r="20" spans="1:8" outlineLevel="3" x14ac:dyDescent="0.4">
      <c r="A20" s="14" t="s">
        <v>114</v>
      </c>
      <c r="B20" s="16"/>
      <c r="C20" s="15"/>
      <c r="D20" s="4">
        <f>SUM(D4:D19)</f>
        <v>279</v>
      </c>
      <c r="E20" s="4">
        <f t="shared" ref="E20:G20" si="0">SUM(E4:E19)</f>
        <v>24</v>
      </c>
      <c r="F20" s="8">
        <f t="shared" si="0"/>
        <v>945040</v>
      </c>
      <c r="G20" s="8">
        <f t="shared" si="0"/>
        <v>240000</v>
      </c>
      <c r="H20" s="8">
        <f>SUM(H4:H19)</f>
        <v>1830800</v>
      </c>
    </row>
    <row r="21" spans="1:8" outlineLevel="2" x14ac:dyDescent="0.4">
      <c r="A21" s="1"/>
      <c r="B21" s="27" t="s">
        <v>228</v>
      </c>
      <c r="C21" s="1"/>
      <c r="D21" s="1"/>
      <c r="E21" s="1"/>
      <c r="F21" s="26"/>
      <c r="G21" s="26"/>
      <c r="H21" s="26">
        <f>SUBTOTAL(9,H18:H20)</f>
        <v>2010720</v>
      </c>
    </row>
    <row r="22" spans="1:8" outlineLevel="1" x14ac:dyDescent="0.4">
      <c r="A22" s="1"/>
      <c r="B22" s="1"/>
      <c r="C22" s="27" t="s">
        <v>226</v>
      </c>
      <c r="D22" s="1"/>
      <c r="E22" s="1"/>
      <c r="F22" s="26">
        <f>SUBTOTAL(1,F16:F20)</f>
        <v>292840</v>
      </c>
      <c r="G22" s="26"/>
      <c r="H22" s="26"/>
    </row>
    <row r="23" spans="1:8" x14ac:dyDescent="0.4">
      <c r="A23" s="1"/>
      <c r="B23" s="27" t="s">
        <v>231</v>
      </c>
      <c r="C23" s="27"/>
      <c r="D23" s="1"/>
      <c r="E23" s="1"/>
      <c r="F23" s="26"/>
      <c r="G23" s="26"/>
      <c r="H23" s="26">
        <f>SUBTOTAL(9,H4:H20)</f>
        <v>2836160</v>
      </c>
    </row>
    <row r="24" spans="1:8" x14ac:dyDescent="0.4">
      <c r="A24" s="1"/>
      <c r="B24" s="1"/>
      <c r="C24" s="27" t="s">
        <v>227</v>
      </c>
      <c r="D24" s="1"/>
      <c r="E24" s="1"/>
      <c r="F24" s="26">
        <f>SUBTOTAL(1,F4:F20)</f>
        <v>171040</v>
      </c>
      <c r="G24" s="26"/>
      <c r="H24" s="26"/>
    </row>
  </sheetData>
  <sortState xmlns:xlrd2="http://schemas.microsoft.com/office/spreadsheetml/2017/richdata2" ref="A4:H19">
    <sortCondition ref="C4:C19"/>
    <sortCondition ref="B4:B19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A15" sqref="A15:C21"/>
    </sheetView>
  </sheetViews>
  <sheetFormatPr defaultRowHeight="17.399999999999999" x14ac:dyDescent="0.4"/>
  <cols>
    <col min="2" max="6" width="9" customWidth="1"/>
    <col min="7" max="7" width="5.59765625" customWidth="1"/>
    <col min="9" max="13" width="9" customWidth="1"/>
  </cols>
  <sheetData>
    <row r="1" spans="1:13" x14ac:dyDescent="0.4">
      <c r="A1" s="38" t="s">
        <v>115</v>
      </c>
      <c r="B1" s="38"/>
      <c r="C1" s="38"/>
      <c r="D1" s="38"/>
      <c r="E1" s="38"/>
      <c r="F1" s="38"/>
      <c r="H1" s="38" t="s">
        <v>116</v>
      </c>
      <c r="I1" s="38"/>
      <c r="J1" s="38"/>
      <c r="K1" s="38"/>
      <c r="L1" s="38"/>
      <c r="M1" s="38"/>
    </row>
    <row r="2" spans="1:13" x14ac:dyDescent="0.4">
      <c r="A2" s="4" t="s">
        <v>117</v>
      </c>
      <c r="B2" s="4" t="s">
        <v>118</v>
      </c>
      <c r="C2" s="4" t="s">
        <v>119</v>
      </c>
      <c r="D2" s="4" t="s">
        <v>120</v>
      </c>
      <c r="E2" s="4" t="s">
        <v>121</v>
      </c>
      <c r="F2" s="4" t="s">
        <v>122</v>
      </c>
      <c r="G2" s="1"/>
      <c r="H2" s="4" t="s">
        <v>117</v>
      </c>
      <c r="I2" s="4" t="s">
        <v>118</v>
      </c>
      <c r="J2" s="4" t="s">
        <v>119</v>
      </c>
      <c r="K2" s="4" t="s">
        <v>120</v>
      </c>
      <c r="L2" s="4" t="s">
        <v>121</v>
      </c>
      <c r="M2" s="4" t="s">
        <v>122</v>
      </c>
    </row>
    <row r="3" spans="1:13" x14ac:dyDescent="0.4">
      <c r="A3" s="4" t="s">
        <v>123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124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">
      <c r="A4" s="4" t="s">
        <v>125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126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">
      <c r="A5" s="4" t="s">
        <v>124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127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">
      <c r="A6" s="4" t="s">
        <v>128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123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">
      <c r="A7" s="4" t="s">
        <v>129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129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">
      <c r="A8" s="4" t="s">
        <v>126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125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">
      <c r="A9" s="4" t="s">
        <v>130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130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">
      <c r="A10" s="4" t="s">
        <v>131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124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">
      <c r="A11" s="4" t="s">
        <v>127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128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">
      <c r="A12" s="4" t="s">
        <v>121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39"/>
      <c r="F12" s="40"/>
      <c r="G12" s="1"/>
      <c r="H12" s="4" t="s">
        <v>121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39"/>
      <c r="M12" s="40"/>
    </row>
    <row r="14" spans="1:13" x14ac:dyDescent="0.4">
      <c r="A14" s="38" t="s">
        <v>132</v>
      </c>
      <c r="B14" s="38"/>
      <c r="C14" s="38"/>
    </row>
    <row r="15" spans="1:13" x14ac:dyDescent="0.4">
      <c r="A15" s="4" t="s">
        <v>117</v>
      </c>
      <c r="B15" s="4" t="s">
        <v>133</v>
      </c>
      <c r="C15" s="4" t="s">
        <v>134</v>
      </c>
    </row>
    <row r="16" spans="1:13" x14ac:dyDescent="0.4">
      <c r="A16" s="4" t="s">
        <v>125</v>
      </c>
      <c r="B16" s="4">
        <v>65</v>
      </c>
      <c r="C16" s="4">
        <v>77</v>
      </c>
    </row>
    <row r="17" spans="1:3" x14ac:dyDescent="0.4">
      <c r="A17" s="4" t="s">
        <v>124</v>
      </c>
      <c r="B17" s="4">
        <v>67</v>
      </c>
      <c r="C17" s="4">
        <v>88</v>
      </c>
    </row>
    <row r="18" spans="1:3" x14ac:dyDescent="0.4">
      <c r="A18" s="4" t="s">
        <v>128</v>
      </c>
      <c r="B18" s="4">
        <v>88</v>
      </c>
      <c r="C18" s="4">
        <v>65</v>
      </c>
    </row>
    <row r="19" spans="1:3" x14ac:dyDescent="0.4">
      <c r="A19" s="4" t="s">
        <v>130</v>
      </c>
      <c r="B19" s="4">
        <v>46</v>
      </c>
      <c r="C19" s="4">
        <v>88</v>
      </c>
    </row>
    <row r="20" spans="1:3" x14ac:dyDescent="0.4">
      <c r="A20" s="4" t="s">
        <v>131</v>
      </c>
      <c r="B20" s="4">
        <v>84</v>
      </c>
      <c r="C20" s="4">
        <v>88</v>
      </c>
    </row>
    <row r="21" spans="1:3" x14ac:dyDescent="0.4">
      <c r="A21" s="4" t="s">
        <v>127</v>
      </c>
      <c r="B21" s="4">
        <v>88</v>
      </c>
      <c r="C21" s="4">
        <v>77</v>
      </c>
    </row>
  </sheetData>
  <dataConsolidate function="min" topLabels="1">
    <dataRefs count="2">
      <dataRef ref="A2:F12" sheet="분석작업-2"/>
      <dataRef ref="H2:M12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J6" sqref="J6"/>
    </sheetView>
  </sheetViews>
  <sheetFormatPr defaultRowHeight="17.399999999999999" x14ac:dyDescent="0.4"/>
  <cols>
    <col min="1" max="1" width="12.296875" bestFit="1" customWidth="1"/>
    <col min="4" max="5" width="8.69921875" customWidth="1"/>
    <col min="6" max="6" width="8.796875" bestFit="1" customWidth="1"/>
    <col min="7" max="7" width="9.19921875" bestFit="1" customWidth="1"/>
  </cols>
  <sheetData>
    <row r="1" spans="1:7" ht="21" x14ac:dyDescent="0.4">
      <c r="A1" s="37" t="s">
        <v>135</v>
      </c>
      <c r="B1" s="37"/>
      <c r="C1" s="37"/>
      <c r="D1" s="37"/>
      <c r="E1" s="37"/>
      <c r="F1" s="37"/>
      <c r="G1" s="37"/>
    </row>
    <row r="3" spans="1:7" x14ac:dyDescent="0.4">
      <c r="A3" s="28" t="s">
        <v>1</v>
      </c>
      <c r="B3" s="28" t="s">
        <v>136</v>
      </c>
      <c r="C3" s="28" t="s">
        <v>137</v>
      </c>
      <c r="D3" s="28" t="s">
        <v>138</v>
      </c>
      <c r="E3" s="28" t="s">
        <v>2</v>
      </c>
      <c r="F3" s="28" t="s">
        <v>139</v>
      </c>
      <c r="G3" s="28" t="s">
        <v>140</v>
      </c>
    </row>
    <row r="4" spans="1:7" x14ac:dyDescent="0.4">
      <c r="A4" s="4" t="s">
        <v>141</v>
      </c>
      <c r="B4" s="4" t="s">
        <v>142</v>
      </c>
      <c r="C4" s="4" t="s">
        <v>143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">
      <c r="A5" s="4" t="s">
        <v>144</v>
      </c>
      <c r="B5" s="4" t="s">
        <v>145</v>
      </c>
      <c r="C5" s="4" t="s">
        <v>146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">
      <c r="A6" s="4" t="s">
        <v>147</v>
      </c>
      <c r="B6" s="4" t="s">
        <v>142</v>
      </c>
      <c r="C6" s="4" t="s">
        <v>143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">
      <c r="A7" s="4" t="s">
        <v>148</v>
      </c>
      <c r="B7" s="4" t="s">
        <v>149</v>
      </c>
      <c r="C7" s="4" t="s">
        <v>150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">
      <c r="A8" s="4" t="s">
        <v>151</v>
      </c>
      <c r="B8" s="4" t="s">
        <v>152</v>
      </c>
      <c r="C8" s="4" t="s">
        <v>153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">
      <c r="A9" s="4" t="s">
        <v>154</v>
      </c>
      <c r="B9" s="4" t="s">
        <v>155</v>
      </c>
      <c r="C9" s="4" t="s">
        <v>156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">
      <c r="A10" s="32" t="s">
        <v>157</v>
      </c>
      <c r="B10" s="41"/>
      <c r="C10" s="33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topLeftCell="A7" workbookViewId="0">
      <selection activeCell="G10" sqref="G10"/>
    </sheetView>
  </sheetViews>
  <sheetFormatPr defaultRowHeight="17.399999999999999" x14ac:dyDescent="0.4"/>
  <sheetData>
    <row r="1" spans="1:6" ht="21" x14ac:dyDescent="0.4">
      <c r="A1" s="37" t="s">
        <v>158</v>
      </c>
      <c r="B1" s="37"/>
      <c r="C1" s="37"/>
      <c r="D1" s="37"/>
      <c r="E1" s="37"/>
      <c r="F1" s="37"/>
    </row>
    <row r="2" spans="1:6" x14ac:dyDescent="0.4">
      <c r="F2" s="10" t="s">
        <v>159</v>
      </c>
    </row>
    <row r="3" spans="1:6" x14ac:dyDescent="0.4">
      <c r="A3" s="4" t="s">
        <v>160</v>
      </c>
      <c r="B3" s="4" t="s">
        <v>161</v>
      </c>
      <c r="C3" s="4" t="s">
        <v>162</v>
      </c>
      <c r="D3" s="4" t="s">
        <v>113</v>
      </c>
      <c r="E3" s="4" t="s">
        <v>163</v>
      </c>
      <c r="F3" s="4" t="s">
        <v>164</v>
      </c>
    </row>
    <row r="4" spans="1:6" x14ac:dyDescent="0.4">
      <c r="A4" s="4" t="s">
        <v>166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">
      <c r="A5" s="4" t="s">
        <v>167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">
      <c r="A6" s="4" t="s">
        <v>168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">
      <c r="A7" s="4" t="s">
        <v>169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">
      <c r="A8" s="4" t="s">
        <v>170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윤지 권</cp:lastModifiedBy>
  <dcterms:created xsi:type="dcterms:W3CDTF">2023-04-27T08:01:32Z</dcterms:created>
  <dcterms:modified xsi:type="dcterms:W3CDTF">2025-07-21T01:03:33Z</dcterms:modified>
</cp:coreProperties>
</file>