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가윤\Downloads\"/>
    </mc:Choice>
  </mc:AlternateContent>
  <xr:revisionPtr revIDLastSave="0" documentId="13_ncr:1_{CC987FB3-AA3D-4CCF-92C9-D69C5B995B12}" xr6:coauthVersionLast="47" xr6:coauthVersionMax="47" xr10:uidLastSave="{00000000-0000-0000-0000-000000000000}"/>
  <bookViews>
    <workbookView xWindow="6708" yWindow="1428" windowWidth="10956" windowHeight="11004" firstSheet="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9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K29" i="4"/>
  <c r="K30" i="4"/>
  <c r="K31" i="4"/>
  <c r="K32" i="4"/>
  <c r="K33" i="4"/>
  <c r="K34" i="4"/>
  <c r="K35" i="4"/>
  <c r="K36" i="4"/>
  <c r="K37" i="4"/>
  <c r="K28" i="4"/>
  <c r="C37" i="4"/>
  <c r="H14" i="4"/>
  <c r="E16" i="4"/>
  <c r="E17" i="4"/>
  <c r="E18" i="4"/>
  <c r="E19" i="4"/>
  <c r="E20" i="4"/>
  <c r="E21" i="4"/>
  <c r="E22" i="4"/>
  <c r="E23" i="4"/>
  <c r="E24" i="4"/>
  <c r="E15" i="4"/>
  <c r="G5" i="8"/>
  <c r="G6" i="8"/>
  <c r="G7" i="8"/>
  <c r="G8" i="8"/>
  <c r="G9" i="8"/>
  <c r="G10" i="8"/>
  <c r="G11" i="8"/>
  <c r="G12" i="8"/>
  <c r="G4" i="8"/>
  <c r="C6" i="9"/>
  <c r="E5" i="7" l="1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<sst xmlns="http://schemas.openxmlformats.org/spreadsheetml/2006/main" count="356" uniqueCount="235">
  <si>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</si>
  <si>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</si>
  <si>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</si>
  <si>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</si>
  <si>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</si>
  <si>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</si>
  <si>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</si>
  <si>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</si>
  <si>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</si>
  <si>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</si>
  <si>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</si>
  <si>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</si>
  <si>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</si>
  <si>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</si>
  <si>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</si>
  <si>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</si>
  <si>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</si>
  <si>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</si>
  <si>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</si>
  <si>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</si>
  <si>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</si>
  <si>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</si>
  <si>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</si>
  <si>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</si>
  <si>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</si>
  <si>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</si>
  <si>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</si>
  <si>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</si>
  <si>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</si>
  <si>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</si>
  <si>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</si>
  <si>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</si>
  <si>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</si>
  <si>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</si>
  <si>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</si>
  <si>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</si>
  <si>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</si>
  <si>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</si>
  <si>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</si>
  <si>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</si>
  <si>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</si>
  <si>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</si>
  <si>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</si>
  <si>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</si>
  <si>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</si>
  <si>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</si>
  <si>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</si>
  <si>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</si>
  <si>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</si>
  <si>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</si>
  <si>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</si>
  <si>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</si>
  <si>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</si>
  <si>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</si>
  <si>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</si>
  <si>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</si>
  <si>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</si>
  <si>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</si>
  <si>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</si>
  <si>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</si>
  <si>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</si>
  <si>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</si>
  <si>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</si>
  <si>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</si>
  <si>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</si>
  <si>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</si>
  <si>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</si>
  <si>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</si>
  <si>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</si>
  <si>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</si>
  <si>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</si>
  <si>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</si>
  <si>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</si>
  <si>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</si>
  <si>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</si>
  <si>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</si>
  <si>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</si>
  <si>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</si>
  <si>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</si>
  <si>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</si>
  <si>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</si>
  <si>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</si>
  <si>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</si>
  <si>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</si>
  <si>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</si>
  <si>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</si>
  <si>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</si>
  <si>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</si>
  <si>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</si>
  <si>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</si>
  <si>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</si>
  <si>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</si>
  <si>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</si>
  <si>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</si>
  <si>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</si>
  <si>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</si>
  <si>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</si>
  <si>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</si>
  <si>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</si>
  <si>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</si>
  <si>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</si>
  <si>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</si>
  <si>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</si>
  <si>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</si>
  <si>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</si>
  <si>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</si>
  <si>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</si>
  <si>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</si>
  <si>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</si>
  <si>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</si>
  <si>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</si>
  <si>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</si>
  <si>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</si>
  <si>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</si>
  <si>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</si>
  <si>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</si>
  <si>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</si>
  <si>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</si>
  <si>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</si>
  <si>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</si>
  <si>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</si>
  <si>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</si>
  <si>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</si>
  <si>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</si>
  <si>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</si>
  <si>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</si>
  <si>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</si>
  <si>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</si>
  <si>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</si>
  <si>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</si>
  <si>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</si>
  <si>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</si>
  <si>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</si>
  <si>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</si>
  <si>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</si>
  <si>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</si>
  <si>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</si>
  <si>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</si>
  <si>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</si>
  <si>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</si>
  <si>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</si>
  <si>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</si>
  <si>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</si>
  <si>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</si>
  <si>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</si>
  <si>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</si>
  <si>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</si>
  <si>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</si>
  <si>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</si>
  <si>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</si>
  <si>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</si>
  <si>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</si>
  <si>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</si>
  <si>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</si>
  <si>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</si>
  <si>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</si>
  <si>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</si>
  <si>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</si>
  <si>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</si>
  <si>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</si>
  <si>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</si>
  <si>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</si>
  <si>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</si>
  <si>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</si>
  <si>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</si>
  <si>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</si>
  <si>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</si>
  <si>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</si>
  <si>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</si>
  <si>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</si>
  <si>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</si>
  <si>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</si>
  <si>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</si>
  <si>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</si>
  <si>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</si>
  <si>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</si>
  <si>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</si>
  <si>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</si>
  <si>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</si>
  <si>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</si>
  <si>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</si>
  <si>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</si>
  <si>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</si>
  <si>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</si>
  <si>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</si>
  <si>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</si>
  <si>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</si>
  <si>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</si>
  <si>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</si>
  <si>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</si>
  <si>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</si>
  <si>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</si>
  <si>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</si>
  <si>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</si>
  <si>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</si>
  <si>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</si>
  <si>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</si>
  <si>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</si>
  <si>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</si>
  <si>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</si>
  <si>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</si>
  <si>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</si>
  <si>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</si>
  <si>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</si>
  <si>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</si>
  <si>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</si>
  <si>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</si>
  <si>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</si>
  <si>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</si>
  <si>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</si>
  <si>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</si>
  <si>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</si>
  <si>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</si>
  <si>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</si>
  <si>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</si>
  <si>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</si>
  <si>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</si>
  <si>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</si>
  <si>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</si>
  <si>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</si>
  <si>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</si>
  <si>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</si>
  <si>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</si>
  <si>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</si>
  <si>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</si>
  <si>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</si>
  <si>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</si>
  <si>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</si>
  <si>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</si>
  <si>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</si>
  <si>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</si>
  <si>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</si>
  <si>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</si>
  <si>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&gt;=10</t>
    <phoneticPr fontId="1" type="noConversion"/>
  </si>
  <si>
    <t>*터보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</si>
</sst>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80" formatCode="&quot;₩&quot;#,##0_);[Red]\(&quot;₩&quot;#,##0\)"/>
    <numFmt numFmtId="181" formatCode="m\/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81" fontId="0" fillId="0" borderId="1" xfId="0" applyNumberForma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80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합계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(차트작업!$E$4:$E$5,차트작업!$E$8:$E$10)</c:f>
              <c:numCache>
                <c:formatCode>#,##0_ </c:formatCode>
                <c:ptCount val="5"/>
                <c:pt idx="0">
                  <c:v>7625</c:v>
                </c:pt>
                <c:pt idx="1">
                  <c:v>2625</c:v>
                </c:pt>
                <c:pt idx="2">
                  <c:v>1698</c:v>
                </c:pt>
                <c:pt idx="3">
                  <c:v>11933</c:v>
                </c:pt>
                <c:pt idx="4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C-4166-8E36-B62C1D37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7620</xdr:rowOff>
    </xdr:from>
    <xdr:to>
      <xdr:col>5</xdr:col>
      <xdr:colOff>7620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8511744-8DF6-63C1-8A4F-ACF64F0F81DF}"/>
            </a:ext>
          </a:extLst>
        </xdr:cNvPr>
        <xdr:cNvSpPr/>
      </xdr:nvSpPr>
      <xdr:spPr>
        <a:xfrm>
          <a:off x="2674620" y="2926080"/>
          <a:ext cx="6781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0</xdr:rowOff>
    </xdr:from>
    <xdr:to>
      <xdr:col>7</xdr:col>
      <xdr:colOff>22860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D18" sqref="D18"/>
    </sheetView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5" x14ac:dyDescent="0.4">
      <c r="A1" t="s">
        <v>0</v>
      </c>
    </row>
    <row r="3" spans="1:5" x14ac:dyDescent="0.4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4">
      <c r="A4" s="1" t="s">
        <v>215</v>
      </c>
      <c r="B4" s="1" t="s">
        <v>221</v>
      </c>
      <c r="C4" s="1" t="s">
        <v>227</v>
      </c>
      <c r="D4" s="2">
        <v>1230</v>
      </c>
      <c r="E4" s="3">
        <v>8.5000000000000006E-3</v>
      </c>
    </row>
    <row r="5" spans="1:5" x14ac:dyDescent="0.4">
      <c r="A5" s="1" t="s">
        <v>216</v>
      </c>
      <c r="B5" s="1" t="s">
        <v>222</v>
      </c>
      <c r="C5" s="1" t="s">
        <v>228</v>
      </c>
      <c r="D5" s="2">
        <v>2400</v>
      </c>
      <c r="E5" s="3">
        <v>1.47E-2</v>
      </c>
    </row>
    <row r="6" spans="1:5" x14ac:dyDescent="0.4">
      <c r="A6" s="1" t="s">
        <v>217</v>
      </c>
      <c r="B6" s="1" t="s">
        <v>223</v>
      </c>
      <c r="C6" s="1" t="s">
        <v>229</v>
      </c>
      <c r="D6" s="2">
        <v>2250</v>
      </c>
      <c r="E6" s="3">
        <v>9.1000000000000004E-3</v>
      </c>
    </row>
    <row r="7" spans="1:5" x14ac:dyDescent="0.4">
      <c r="A7" s="1" t="s">
        <v>218</v>
      </c>
      <c r="B7" s="1" t="s">
        <v>224</v>
      </c>
      <c r="C7" s="1" t="s">
        <v>230</v>
      </c>
      <c r="D7" s="2">
        <v>1800</v>
      </c>
      <c r="E7" s="3">
        <v>1.06E-2</v>
      </c>
    </row>
    <row r="8" spans="1:5" x14ac:dyDescent="0.4">
      <c r="A8" s="1" t="s">
        <v>219</v>
      </c>
      <c r="B8" s="1" t="s">
        <v>225</v>
      </c>
      <c r="C8" s="1" t="s">
        <v>231</v>
      </c>
      <c r="D8" s="2">
        <v>1650</v>
      </c>
      <c r="E8" s="3">
        <v>1.2200000000000001E-2</v>
      </c>
    </row>
    <row r="9" spans="1:5" x14ac:dyDescent="0.4">
      <c r="A9" s="1" t="s">
        <v>220</v>
      </c>
      <c r="B9" s="1" t="s">
        <v>226</v>
      </c>
      <c r="C9" s="1" t="s">
        <v>232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M10" sqref="M10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30" t="s">
        <v>105</v>
      </c>
      <c r="B1" s="30"/>
      <c r="C1" s="30"/>
      <c r="D1" s="30"/>
      <c r="E1" s="30"/>
      <c r="F1" s="30"/>
      <c r="G1" s="30"/>
    </row>
    <row r="3" spans="1:7" ht="18" thickBot="1" x14ac:dyDescent="0.45">
      <c r="A3" s="38" t="s">
        <v>104</v>
      </c>
      <c r="B3" s="38" t="s">
        <v>103</v>
      </c>
      <c r="C3" s="38" t="s">
        <v>108</v>
      </c>
      <c r="D3" s="38" t="s">
        <v>106</v>
      </c>
      <c r="E3" s="38" t="s">
        <v>109</v>
      </c>
      <c r="F3" s="38" t="s">
        <v>107</v>
      </c>
      <c r="G3" s="38" t="s">
        <v>128</v>
      </c>
    </row>
    <row r="4" spans="1:7" ht="18" thickTop="1" x14ac:dyDescent="0.4">
      <c r="A4" s="33" t="s">
        <v>113</v>
      </c>
      <c r="B4" s="33" t="s">
        <v>122</v>
      </c>
      <c r="C4" s="34" t="s">
        <v>110</v>
      </c>
      <c r="D4" s="35">
        <v>45752</v>
      </c>
      <c r="E4" s="33" t="s">
        <v>127</v>
      </c>
      <c r="F4" s="36">
        <v>500</v>
      </c>
      <c r="G4" s="37">
        <v>250000</v>
      </c>
    </row>
    <row r="5" spans="1:7" x14ac:dyDescent="0.4">
      <c r="A5" s="5" t="s">
        <v>114</v>
      </c>
      <c r="B5" s="5" t="s">
        <v>125</v>
      </c>
      <c r="C5" s="21"/>
      <c r="D5" s="31">
        <v>45758</v>
      </c>
      <c r="E5" s="5" t="s">
        <v>126</v>
      </c>
      <c r="F5" s="9">
        <v>1200</v>
      </c>
      <c r="G5" s="32">
        <v>216000</v>
      </c>
    </row>
    <row r="6" spans="1:7" x14ac:dyDescent="0.4">
      <c r="A6" s="5" t="s">
        <v>115</v>
      </c>
      <c r="B6" s="5" t="s">
        <v>123</v>
      </c>
      <c r="C6" s="21"/>
      <c r="D6" s="31">
        <v>45779</v>
      </c>
      <c r="E6" s="5" t="s">
        <v>127</v>
      </c>
      <c r="F6" s="9">
        <v>650</v>
      </c>
      <c r="G6" s="32">
        <v>130000</v>
      </c>
    </row>
    <row r="7" spans="1:7" x14ac:dyDescent="0.4">
      <c r="A7" s="5" t="s">
        <v>116</v>
      </c>
      <c r="B7" s="5" t="s">
        <v>125</v>
      </c>
      <c r="C7" s="21"/>
      <c r="D7" s="31">
        <v>45798</v>
      </c>
      <c r="E7" s="5" t="s">
        <v>126</v>
      </c>
      <c r="F7" s="9">
        <v>1000</v>
      </c>
      <c r="G7" s="32">
        <v>160000</v>
      </c>
    </row>
    <row r="8" spans="1:7" x14ac:dyDescent="0.4">
      <c r="A8" s="5" t="s">
        <v>118</v>
      </c>
      <c r="B8" s="5" t="s">
        <v>123</v>
      </c>
      <c r="C8" s="21" t="s">
        <v>111</v>
      </c>
      <c r="D8" s="31">
        <v>45756</v>
      </c>
      <c r="E8" s="5" t="s">
        <v>127</v>
      </c>
      <c r="F8" s="9">
        <v>850</v>
      </c>
      <c r="G8" s="32">
        <v>187000</v>
      </c>
    </row>
    <row r="9" spans="1:7" x14ac:dyDescent="0.4">
      <c r="A9" s="5" t="s">
        <v>117</v>
      </c>
      <c r="B9" s="5" t="s">
        <v>124</v>
      </c>
      <c r="C9" s="21"/>
      <c r="D9" s="31">
        <v>45793</v>
      </c>
      <c r="E9" s="5" t="s">
        <v>126</v>
      </c>
      <c r="F9" s="9">
        <v>900</v>
      </c>
      <c r="G9" s="32">
        <v>279000</v>
      </c>
    </row>
    <row r="10" spans="1:7" x14ac:dyDescent="0.4">
      <c r="A10" s="5" t="s">
        <v>119</v>
      </c>
      <c r="B10" s="5" t="s">
        <v>123</v>
      </c>
      <c r="C10" s="21" t="s">
        <v>112</v>
      </c>
      <c r="D10" s="31">
        <v>45758</v>
      </c>
      <c r="E10" s="5" t="s">
        <v>127</v>
      </c>
      <c r="F10" s="9">
        <v>750</v>
      </c>
      <c r="G10" s="32">
        <v>135000</v>
      </c>
    </row>
    <row r="11" spans="1:7" x14ac:dyDescent="0.4">
      <c r="A11" s="5" t="s">
        <v>120</v>
      </c>
      <c r="B11" s="5" t="s">
        <v>122</v>
      </c>
      <c r="C11" s="21"/>
      <c r="D11" s="31">
        <v>45771</v>
      </c>
      <c r="E11" s="5" t="s">
        <v>127</v>
      </c>
      <c r="F11" s="9">
        <v>850</v>
      </c>
      <c r="G11" s="32">
        <v>391000</v>
      </c>
    </row>
    <row r="12" spans="1:7" x14ac:dyDescent="0.4">
      <c r="A12" s="5" t="s">
        <v>121</v>
      </c>
      <c r="B12" s="5" t="s">
        <v>124</v>
      </c>
      <c r="C12" s="21"/>
      <c r="D12" s="31">
        <v>45800</v>
      </c>
      <c r="E12" s="5" t="s">
        <v>126</v>
      </c>
      <c r="F12" s="9">
        <v>1250</v>
      </c>
      <c r="G12" s="32">
        <v>350000</v>
      </c>
    </row>
  </sheetData>
  <mergeCells count="3">
    <mergeCell ref="C4:C7"/>
    <mergeCell ref="C8:C9"/>
    <mergeCell ref="C10:C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topLeftCell="A3" workbookViewId="0">
      <selection activeCell="G26" sqref="G26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20" t="s">
        <v>157</v>
      </c>
      <c r="B1" s="20"/>
      <c r="C1" s="20"/>
      <c r="D1" s="20"/>
      <c r="E1" s="20"/>
      <c r="F1" s="20"/>
    </row>
    <row r="3" spans="1:6" x14ac:dyDescent="0.4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4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4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4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4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4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4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4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4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4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4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4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4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4">
      <c r="A18" s="39" t="s">
        <v>158</v>
      </c>
      <c r="B18" s="39" t="s">
        <v>131</v>
      </c>
    </row>
    <row r="19" spans="1:6" x14ac:dyDescent="0.4">
      <c r="A19" s="39" t="s">
        <v>234</v>
      </c>
      <c r="B19" s="39" t="s">
        <v>233</v>
      </c>
    </row>
    <row r="22" spans="1:6" x14ac:dyDescent="0.4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4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4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4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workbookViewId="0">
      <selection activeCell="E3" sqref="E3"/>
    </sheetView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">
      <c r="A3" s="5" t="s">
        <v>8</v>
      </c>
      <c r="B3" s="7">
        <v>36500</v>
      </c>
      <c r="C3" s="7">
        <v>967</v>
      </c>
      <c r="D3" s="7">
        <f>B3*C3</f>
        <v>35295500</v>
      </c>
      <c r="E3" s="5" t="e">
        <f>IF(CHOOSE(_xlfn.RANK.EQ(D3, $D$3:$D$11,0)&lt;=3, "ㄱ", "ㄴ", "ㄷ"), "")</f>
        <v>#VALUE!</v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/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/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">
      <c r="A6" s="5" t="s">
        <v>6</v>
      </c>
      <c r="B6" s="7">
        <v>32600</v>
      </c>
      <c r="C6" s="7">
        <v>759</v>
      </c>
      <c r="D6" s="7">
        <f t="shared" si="0"/>
        <v>24743400</v>
      </c>
      <c r="E6" s="5"/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/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">
      <c r="A8" s="5" t="s">
        <v>9</v>
      </c>
      <c r="B8" s="7">
        <v>40000</v>
      </c>
      <c r="C8" s="7">
        <v>875</v>
      </c>
      <c r="D8" s="7">
        <f t="shared" si="0"/>
        <v>35000000</v>
      </c>
      <c r="E8" s="5"/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/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/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/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">
      <c r="A13" t="s">
        <v>37</v>
      </c>
      <c r="B13" s="4" t="s">
        <v>39</v>
      </c>
      <c r="G13" s="5" t="s">
        <v>17</v>
      </c>
      <c r="H13" s="22" t="s">
        <v>36</v>
      </c>
      <c r="I13" s="23"/>
      <c r="J13" s="23"/>
      <c r="K13" s="24"/>
    </row>
    <row r="14" spans="1:11" x14ac:dyDescent="0.4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21">
        <f>ROUNDUP(DAVERAGE(G2:K11, 3, G13:G14), 1)</f>
        <v>83.699999999999989</v>
      </c>
      <c r="I14" s="21"/>
      <c r="J14" s="21"/>
      <c r="K14" s="21"/>
    </row>
    <row r="15" spans="1:11" x14ac:dyDescent="0.4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D15*HLOOKUP(A15&amp;RIGHT(C15,1), $G$22:$K$24, 3, FALSE)</f>
        <v>612000</v>
      </c>
    </row>
    <row r="16" spans="1:11" x14ac:dyDescent="0.4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1">D16*HLOOKUP(A16&amp;RIGHT(C16,1), $G$22:$K$24, 3, FALSE)</f>
        <v>432000</v>
      </c>
    </row>
    <row r="17" spans="1:11" x14ac:dyDescent="0.4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1"/>
        <v>588000</v>
      </c>
    </row>
    <row r="18" spans="1:11" x14ac:dyDescent="0.4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1"/>
        <v>780000</v>
      </c>
    </row>
    <row r="19" spans="1:11" x14ac:dyDescent="0.4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1"/>
        <v>570000</v>
      </c>
    </row>
    <row r="20" spans="1:11" x14ac:dyDescent="0.4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1"/>
        <v>405000</v>
      </c>
    </row>
    <row r="21" spans="1:11" x14ac:dyDescent="0.4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1"/>
        <v>560000</v>
      </c>
      <c r="G21" t="s">
        <v>41</v>
      </c>
    </row>
    <row r="22" spans="1:11" x14ac:dyDescent="0.4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1"/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1"/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1"/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4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2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3">IF(J29/POWER(I29,2)&lt;20,"저체중",IF(J29/POWER(I29,2)&lt;25,"표준","비만"))</f>
        <v>표준</v>
      </c>
    </row>
    <row r="30" spans="1:11" x14ac:dyDescent="0.4">
      <c r="A30" s="5" t="s">
        <v>95</v>
      </c>
      <c r="B30" s="5">
        <v>85</v>
      </c>
      <c r="C30" s="5">
        <v>81</v>
      </c>
      <c r="D30" s="5">
        <v>84</v>
      </c>
      <c r="E30" s="5">
        <f t="shared" si="2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3"/>
        <v>비만</v>
      </c>
    </row>
    <row r="31" spans="1:11" x14ac:dyDescent="0.4">
      <c r="A31" s="5" t="s">
        <v>101</v>
      </c>
      <c r="B31" s="5">
        <v>77</v>
      </c>
      <c r="C31" s="5">
        <v>79</v>
      </c>
      <c r="D31" s="5">
        <v>74</v>
      </c>
      <c r="E31" s="5">
        <f t="shared" si="2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3"/>
        <v>표준</v>
      </c>
    </row>
    <row r="32" spans="1:11" x14ac:dyDescent="0.4">
      <c r="A32" s="5" t="s">
        <v>98</v>
      </c>
      <c r="B32" s="5">
        <v>62</v>
      </c>
      <c r="C32" s="5">
        <v>61</v>
      </c>
      <c r="D32" s="5">
        <v>55</v>
      </c>
      <c r="E32" s="5">
        <f t="shared" si="2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3"/>
        <v>저체중</v>
      </c>
    </row>
    <row r="33" spans="1:11" x14ac:dyDescent="0.4">
      <c r="A33" s="5" t="s">
        <v>99</v>
      </c>
      <c r="B33" s="5">
        <v>59</v>
      </c>
      <c r="C33" s="5">
        <v>55</v>
      </c>
      <c r="D33" s="5">
        <v>61</v>
      </c>
      <c r="E33" s="5">
        <f t="shared" si="2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3"/>
        <v>저체중</v>
      </c>
    </row>
    <row r="34" spans="1:11" x14ac:dyDescent="0.4">
      <c r="A34" s="5" t="s">
        <v>100</v>
      </c>
      <c r="B34" s="5">
        <v>84</v>
      </c>
      <c r="C34" s="5">
        <v>86</v>
      </c>
      <c r="D34" s="5">
        <v>83</v>
      </c>
      <c r="E34" s="5">
        <f t="shared" si="2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3"/>
        <v>표준</v>
      </c>
    </row>
    <row r="35" spans="1:11" x14ac:dyDescent="0.4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3"/>
        <v>비만</v>
      </c>
    </row>
    <row r="36" spans="1:11" x14ac:dyDescent="0.4">
      <c r="C36" s="22" t="s">
        <v>75</v>
      </c>
      <c r="D36" s="23"/>
      <c r="E36" s="24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3"/>
        <v>표준</v>
      </c>
    </row>
    <row r="37" spans="1:11" x14ac:dyDescent="0.4">
      <c r="C37" s="25" t="str">
        <f>TRUNC(AVERAGE(E28:E34))&amp;"("&amp;TRUNC(_xlfn.STDEV.S(E28:E34))&amp;")"</f>
        <v>232(41)</v>
      </c>
      <c r="D37" s="26"/>
      <c r="E37" s="27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3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E259-63F2-4030-8C0A-C9FE4CE1F93C}">
  <dimension ref="B2:H15"/>
  <sheetViews>
    <sheetView workbookViewId="0">
      <selection activeCell="G6" sqref="G6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28" t="s">
        <v>159</v>
      </c>
      <c r="C2" s="28"/>
    </row>
    <row r="3" spans="2:8" x14ac:dyDescent="0.4">
      <c r="B3" s="8" t="s">
        <v>163</v>
      </c>
      <c r="C3" s="9">
        <v>15000000</v>
      </c>
    </row>
    <row r="4" spans="2:8" x14ac:dyDescent="0.4">
      <c r="B4" s="8" t="s">
        <v>160</v>
      </c>
      <c r="C4" s="5">
        <v>24</v>
      </c>
    </row>
    <row r="5" spans="2:8" x14ac:dyDescent="0.4">
      <c r="B5" s="8" t="s">
        <v>161</v>
      </c>
      <c r="C5" s="10">
        <v>0.06</v>
      </c>
    </row>
    <row r="6" spans="2:8" x14ac:dyDescent="0.4">
      <c r="B6" s="8" t="s">
        <v>162</v>
      </c>
      <c r="C6" s="11">
        <f>PMT(C5/12,C4,-C3)</f>
        <v>664809.15379135346</v>
      </c>
    </row>
    <row r="8" spans="2:8" x14ac:dyDescent="0.4">
      <c r="D8" s="29" t="s">
        <v>161</v>
      </c>
      <c r="E8" s="29"/>
      <c r="F8" s="29"/>
      <c r="G8" s="29"/>
      <c r="H8" s="29"/>
    </row>
    <row r="9" spans="2:8" x14ac:dyDescent="0.4">
      <c r="C9" s="12">
        <f t="dataTable" ref="C9:H15" dt2D="1" dtr="1" r1="B5" r2="B4"/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2:8" x14ac:dyDescent="0.4">
      <c r="B10" s="29" t="s">
        <v>160</v>
      </c>
      <c r="C10" s="5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2:8" x14ac:dyDescent="0.4">
      <c r="B11" s="29"/>
      <c r="C11" s="5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2:8" x14ac:dyDescent="0.4">
      <c r="B12" s="29"/>
      <c r="C12" s="5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2:8" x14ac:dyDescent="0.4">
      <c r="B13" s="29"/>
      <c r="C13" s="5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2:8" x14ac:dyDescent="0.4">
      <c r="B14" s="29"/>
      <c r="C14" s="5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2:8" x14ac:dyDescent="0.4">
      <c r="B15" s="29"/>
      <c r="C15" s="5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G10" sqref="G10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20" t="s">
        <v>167</v>
      </c>
      <c r="B1" s="20"/>
      <c r="C1" s="20"/>
      <c r="D1" s="20"/>
      <c r="E1" s="20"/>
      <c r="F1" s="20"/>
    </row>
    <row r="3" spans="1:6" x14ac:dyDescent="0.4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4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>D4*E4</f>
        <v>4180000</v>
      </c>
    </row>
    <row r="5" spans="1:6" x14ac:dyDescent="0.4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>D5*E5</f>
        <v>3006000</v>
      </c>
    </row>
    <row r="6" spans="1:6" x14ac:dyDescent="0.4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>D6*E6</f>
        <v>3870000</v>
      </c>
    </row>
    <row r="7" spans="1:6" x14ac:dyDescent="0.4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>D7*E7</f>
        <v>3850000</v>
      </c>
    </row>
    <row r="8" spans="1:6" x14ac:dyDescent="0.4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>D8*E8</f>
        <v>2772000</v>
      </c>
    </row>
    <row r="9" spans="1:6" x14ac:dyDescent="0.4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>D9*E9</f>
        <v>3294000</v>
      </c>
    </row>
    <row r="10" spans="1:6" x14ac:dyDescent="0.4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>D10*E10</f>
        <v>4175000</v>
      </c>
    </row>
    <row r="11" spans="1:6" x14ac:dyDescent="0.4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>D11*E11</f>
        <v>4560000</v>
      </c>
    </row>
    <row r="12" spans="1:6" x14ac:dyDescent="0.4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>D12*E12</f>
        <v>4300000</v>
      </c>
    </row>
    <row r="13" spans="1:6" x14ac:dyDescent="0.4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>D13*E13</f>
        <v>3507000</v>
      </c>
    </row>
    <row r="14" spans="1:6" x14ac:dyDescent="0.4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>D14*E14</f>
        <v>2196000</v>
      </c>
    </row>
    <row r="15" spans="1:6" x14ac:dyDescent="0.4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>D15*E15</f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I12" sqref="I12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20" t="s">
        <v>181</v>
      </c>
      <c r="B1" s="20"/>
      <c r="C1" s="20"/>
      <c r="D1" s="20"/>
      <c r="E1" s="20"/>
      <c r="F1" s="20"/>
      <c r="G1" s="20"/>
    </row>
    <row r="3" spans="1:7" x14ac:dyDescent="0.4">
      <c r="A3" s="5" t="s">
        <v>179</v>
      </c>
      <c r="B3" s="5" t="s">
        <v>180</v>
      </c>
      <c r="C3" s="40" t="s">
        <v>182</v>
      </c>
      <c r="D3" s="5" t="s">
        <v>187</v>
      </c>
      <c r="E3" s="40" t="s">
        <v>188</v>
      </c>
      <c r="F3" s="5" t="s">
        <v>184</v>
      </c>
      <c r="G3" s="5" t="s">
        <v>183</v>
      </c>
    </row>
    <row r="4" spans="1:7" x14ac:dyDescent="0.4">
      <c r="A4" s="5" t="s">
        <v>189</v>
      </c>
      <c r="B4" s="5" t="s">
        <v>198</v>
      </c>
      <c r="C4" s="40">
        <v>1</v>
      </c>
      <c r="D4" s="18">
        <v>150000</v>
      </c>
      <c r="E4" s="41">
        <v>0.05</v>
      </c>
      <c r="F4" s="17" t="s">
        <v>186</v>
      </c>
      <c r="G4" s="18">
        <f>D4-(D4*E4)</f>
        <v>142500</v>
      </c>
    </row>
    <row r="5" spans="1:7" x14ac:dyDescent="0.4">
      <c r="A5" s="5" t="s">
        <v>190</v>
      </c>
      <c r="B5" s="5" t="s">
        <v>199</v>
      </c>
      <c r="C5" s="40">
        <v>3</v>
      </c>
      <c r="D5" s="18">
        <v>360000</v>
      </c>
      <c r="E5" s="41">
        <v>0.1</v>
      </c>
      <c r="F5" s="17" t="s">
        <v>185</v>
      </c>
      <c r="G5" s="18">
        <f t="shared" ref="G5:G12" si="0">D5-(D5*E5)</f>
        <v>324000</v>
      </c>
    </row>
    <row r="6" spans="1:7" x14ac:dyDescent="0.4">
      <c r="A6" s="5" t="s">
        <v>191</v>
      </c>
      <c r="B6" s="5" t="s">
        <v>198</v>
      </c>
      <c r="C6" s="40">
        <v>3</v>
      </c>
      <c r="D6" s="18">
        <v>450000</v>
      </c>
      <c r="E6" s="41">
        <v>0.12</v>
      </c>
      <c r="F6" s="17" t="s">
        <v>186</v>
      </c>
      <c r="G6" s="18">
        <f t="shared" si="0"/>
        <v>396000</v>
      </c>
    </row>
    <row r="7" spans="1:7" x14ac:dyDescent="0.4">
      <c r="A7" s="5" t="s">
        <v>193</v>
      </c>
      <c r="B7" s="5" t="s">
        <v>198</v>
      </c>
      <c r="C7" s="40">
        <v>3</v>
      </c>
      <c r="D7" s="18">
        <v>450000</v>
      </c>
      <c r="E7" s="41">
        <v>0.12</v>
      </c>
      <c r="F7" s="17" t="s">
        <v>186</v>
      </c>
      <c r="G7" s="18">
        <f t="shared" si="0"/>
        <v>396000</v>
      </c>
    </row>
    <row r="8" spans="1:7" x14ac:dyDescent="0.4">
      <c r="A8" s="5" t="s">
        <v>194</v>
      </c>
      <c r="B8" s="5" t="s">
        <v>198</v>
      </c>
      <c r="C8" s="40">
        <v>6</v>
      </c>
      <c r="D8" s="18">
        <v>900000</v>
      </c>
      <c r="E8" s="41">
        <v>0.25</v>
      </c>
      <c r="F8" s="17" t="s">
        <v>186</v>
      </c>
      <c r="G8" s="18">
        <f t="shared" si="0"/>
        <v>675000</v>
      </c>
    </row>
    <row r="9" spans="1:7" x14ac:dyDescent="0.4">
      <c r="A9" s="5" t="s">
        <v>192</v>
      </c>
      <c r="B9" s="5" t="s">
        <v>199</v>
      </c>
      <c r="C9" s="40">
        <v>1</v>
      </c>
      <c r="D9" s="18">
        <v>120000</v>
      </c>
      <c r="E9" s="41">
        <v>0</v>
      </c>
      <c r="F9" s="17" t="s">
        <v>185</v>
      </c>
      <c r="G9" s="18">
        <f t="shared" si="0"/>
        <v>120000</v>
      </c>
    </row>
    <row r="10" spans="1:7" x14ac:dyDescent="0.4">
      <c r="A10" s="5" t="s">
        <v>195</v>
      </c>
      <c r="B10" s="5" t="s">
        <v>199</v>
      </c>
      <c r="C10" s="40">
        <v>6</v>
      </c>
      <c r="D10" s="18">
        <v>720000</v>
      </c>
      <c r="E10" s="41">
        <v>0.2</v>
      </c>
      <c r="F10" s="17" t="s">
        <v>185</v>
      </c>
      <c r="G10" s="18">
        <f t="shared" si="0"/>
        <v>576000</v>
      </c>
    </row>
    <row r="11" spans="1:7" x14ac:dyDescent="0.4">
      <c r="A11" s="5" t="s">
        <v>196</v>
      </c>
      <c r="B11" s="5" t="s">
        <v>198</v>
      </c>
      <c r="C11" s="40">
        <v>1</v>
      </c>
      <c r="D11" s="18">
        <v>150000</v>
      </c>
      <c r="E11" s="41">
        <v>0.05</v>
      </c>
      <c r="F11" s="17" t="s">
        <v>186</v>
      </c>
      <c r="G11" s="18">
        <f t="shared" si="0"/>
        <v>142500</v>
      </c>
    </row>
    <row r="12" spans="1:7" x14ac:dyDescent="0.4">
      <c r="A12" s="5" t="s">
        <v>197</v>
      </c>
      <c r="B12" s="5" t="s">
        <v>199</v>
      </c>
      <c r="C12" s="40">
        <v>3</v>
      </c>
      <c r="D12" s="18">
        <v>360000</v>
      </c>
      <c r="E12" s="41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tabSelected="1" workbookViewId="0">
      <selection activeCell="H9" sqref="H9"/>
    </sheetView>
  </sheetViews>
  <sheetFormatPr defaultRowHeight="17.399999999999999" x14ac:dyDescent="0.4"/>
  <sheetData>
    <row r="1" spans="1:5" ht="21" x14ac:dyDescent="0.4">
      <c r="A1" s="20" t="s">
        <v>205</v>
      </c>
      <c r="B1" s="20"/>
      <c r="C1" s="20"/>
      <c r="D1" s="20"/>
      <c r="E1" s="20"/>
    </row>
    <row r="3" spans="1:5" x14ac:dyDescent="0.4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4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4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4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4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4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4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4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가윤 이</cp:lastModifiedBy>
  <dcterms:created xsi:type="dcterms:W3CDTF">2025-02-05T04:40:07Z</dcterms:created>
  <dcterms:modified xsi:type="dcterms:W3CDTF">2026-08-24T17:01:02Z</dcterms:modified>
</cp:coreProperties>
</file>