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3mj\Desktop\"/>
    </mc:Choice>
  </mc:AlternateContent>
  <xr:revisionPtr revIDLastSave="0" documentId="8_{1F09A24C-E41E-4A45-9BC6-91D40C083309}" xr6:coauthVersionLast="47" xr6:coauthVersionMax="47" xr10:uidLastSave="{00000000-0000-0000-0000-000000000000}"/>
  <bookViews>
    <workbookView xWindow="-110" yWindow="-110" windowWidth="19420" windowHeight="10420" firstSheet="3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37" i="4"/>
  <c r="E28" i="4"/>
  <c r="L24" i="4"/>
  <c r="E24" i="4"/>
  <c r="L11" i="4"/>
  <c r="E4" i="4"/>
  <c r="E5" i="4"/>
  <c r="E6" i="4"/>
  <c r="E7" i="4"/>
  <c r="E8" i="4"/>
  <c r="E9" i="4"/>
  <c r="E10" i="4"/>
  <c r="E11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<sst xmlns="http://schemas.openxmlformats.org/spreadsheetml/2006/main" count="347" uniqueCount="240">
  <si>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</si>
  <si>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</si>
  <si>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</si>
  <si>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</si>
  <si>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</si>
  <si>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</si>
  <si>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</si>
  <si>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</si>
  <si>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</si>
  <si>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</si>
  <si>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</si>
  <si>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</si>
  <si>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</si>
  <si>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</si>
  <si>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</si>
  <si>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</si>
  <si>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</si>
  <si>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</si>
  <si>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</si>
  <si>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</si>
  <si>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</si>
  <si>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</si>
  <si>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</si>
  <si>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</si>
  <si>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</si>
  <si>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</si>
  <si>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</si>
  <si>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</si>
  <si>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</si>
  <si>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</si>
  <si>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</si>
  <si>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</si>
  <si>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</si>
  <si>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</si>
  <si>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</si>
  <si>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</si>
  <si>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</si>
  <si>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</si>
  <si>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</si>
  <si>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</si>
  <si>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</si>
  <si>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</si>
  <si>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</si>
  <si>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</si>
  <si>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</si>
  <si>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</si>
  <si>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</si>
  <si>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</si>
  <si>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</si>
  <si>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</si>
  <si>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</si>
  <si>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</si>
  <si>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</si>
  <si>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</si>
  <si>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</si>
  <si>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</si>
  <si>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</si>
  <si>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</si>
  <si>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</si>
  <si>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</si>
  <si>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</si>
  <si>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</si>
  <si>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</si>
  <si>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</si>
  <si>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</si>
  <si>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</si>
  <si>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</si>
  <si>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</si>
  <si>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</si>
  <si>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</si>
  <si>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</si>
  <si>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</si>
  <si>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</si>
  <si>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</si>
  <si>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</si>
  <si>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</si>
  <si>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</si>
  <si>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</si>
  <si>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</si>
  <si>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</si>
  <si>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</si>
  <si>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</si>
  <si>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</si>
  <si>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</si>
  <si>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</si>
  <si>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</si>
  <si>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</si>
  <si>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</si>
  <si>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</si>
  <si>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</si>
  <si>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</si>
  <si>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</si>
  <si>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</si>
  <si>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</si>
  <si>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</si>
  <si>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</si>
  <si>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</si>
  <si>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</si>
  <si>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</si>
  <si>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</si>
  <si>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</si>
  <si>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</si>
  <si>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</si>
  <si>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</si>
  <si>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</si>
  <si>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</si>
  <si>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</si>
  <si>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</si>
  <si>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</si>
  <si>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</si>
  <si>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</si>
  <si>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</si>
  <si>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</si>
  <si>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</si>
  <si>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</si>
  <si>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</si>
  <si>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</si>
  <si>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</si>
  <si>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</si>
  <si>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</si>
  <si>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</si>
  <si>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</si>
  <si>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</si>
  <si>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</si>
  <si>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</si>
  <si>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</si>
  <si>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</si>
  <si>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</si>
  <si>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</si>
  <si>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</si>
  <si>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</si>
  <si>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</si>
  <si>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</si>
  <si>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</si>
  <si>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</si>
  <si>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</si>
  <si>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</si>
  <si>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</si>
  <si>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</si>
  <si>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</si>
  <si>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</si>
  <si>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</si>
  <si>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</si>
  <si>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</si>
  <si>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</si>
  <si>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</si>
  <si>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</si>
  <si>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</si>
  <si>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</si>
  <si>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</si>
  <si>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</si>
  <si>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</si>
  <si>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</si>
  <si>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</si>
  <si>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</si>
  <si>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</si>
  <si>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</si>
  <si>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</si>
  <si>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</si>
  <si>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</si>
  <si>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</si>
  <si>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</si>
  <si>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</si>
  <si>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</si>
  <si>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</si>
  <si>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</si>
  <si>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</si>
  <si>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</si>
  <si>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</si>
  <si>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</si>
  <si>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</si>
  <si>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</si>
  <si>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</si>
  <si>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</si>
  <si>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</si>
  <si>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</si>
  <si>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</si>
  <si>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</si>
  <si>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</si>
  <si>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</si>
  <si>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</si>
  <si>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</si>
  <si>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</si>
  <si>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</si>
  <si>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</si>
  <si>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</si>
  <si>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</si>
  <si>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</si>
  <si>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</si>
  <si>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</si>
  <si>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</si>
  <si>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</si>
  <si>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</si>
  <si>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</si>
  <si>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품목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</si>
  <si>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</si>
  <si>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</si>
  <si>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</si>
  <si>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</si>
  <si>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</si>
  <si>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</si>
  <si>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산지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</si>
  <si>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</si>
  <si>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</si>
  <si>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</si>
  <si>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</si>
  <si>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</si>
  <si>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</si>
  <si>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</si>
  <si>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</si>
  <si>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</si>
  <si>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</si>
  <si>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</si>
  <si>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</si>
  <si>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</si>
  <si>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</si>
  <si>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</si>
  <si>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</si>
  <si>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</si>
  <si>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</si>
  <si>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</si>
  <si>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</si>
  <si>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</si>
  <si>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</si>
  <si>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</si>
  <si>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</si>
  <si>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</si>
  <si>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</si>
  <si>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</si>
  <si>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</si>
  <si>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</si>
  <si>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</si>
  <si>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</si>
  <si>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</si>
  <si>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</si>
  <si>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</si>
  <si>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</si>
  <si>
    <t>성별</t>
    <phoneticPr fontId="1" type="noConversion"/>
  </si>
  <si>
    <t>남</t>
    <phoneticPr fontId="1" type="noConversion"/>
  </si>
  <si>
    <t>최고평균차이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</si>
</sst>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9" formatCode="#,###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>
      <alignment vertical="center"/>
    </xf>
    <xf numFmtId="179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/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여학생 키 측정 결과</a:t>
            </a:r>
            <a:endParaRPr lang="en-US" altLang="ko-KR" sz="1600">
              <a:solidFill>
                <a:schemeClr val="bg1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/>
              </a:solidFill>
              <a:latin typeface="돋움" panose="020B0600000101010101" pitchFamily="50" charset="-127"/>
              <a:ea typeface="돋움" panose="020B0600000101010101" pitchFamily="50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차트작업!$A$4:$A$13</c15:sqref>
                  </c15:fullRef>
                </c:ext>
              </c:extLst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차트작업!$C$4:$C$13</c15:sqref>
                  </c15:fullRef>
                </c:ext>
              </c:extLst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6350</xdr:colOff>
          <xdr:row>12</xdr:row>
          <xdr:rowOff>0</xdr:rowOff>
        </xdr:from>
        <xdr:to>
          <xdr:col>3</xdr:col>
          <xdr:colOff>654050</xdr:colOff>
          <xdr:row>13</xdr:row>
          <xdr:rowOff>203200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654050</xdr:colOff>
      <xdr:row>12</xdr:row>
      <xdr:rowOff>19050</xdr:rowOff>
    </xdr:from>
    <xdr:to>
      <xdr:col>5</xdr:col>
      <xdr:colOff>787400</xdr:colOff>
      <xdr:row>13</xdr:row>
      <xdr:rowOff>209550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399F76EB-4EC8-88D6-1BE6-0CD2CD398553}"/>
            </a:ext>
          </a:extLst>
        </xdr:cNvPr>
        <xdr:cNvSpPr/>
      </xdr:nvSpPr>
      <xdr:spPr>
        <a:xfrm>
          <a:off x="3562350" y="2660650"/>
          <a:ext cx="793750" cy="4064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103mj" refreshedDate="46013.752302314817" createdVersion="8" refreshedVersion="8" minRefreshableVersion="3" recordCount="12" xr:uid="{F6AB0675-A734-49C6-A523-B11041BE6809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5-05-07T00:00:00" maxDate="2025-07-17T00:00:00" count="10">
        <d v="2025-05-07T00:00:00"/>
        <d v="2025-05-08T00:00:00"/>
        <d v="2025-05-15T00:00:00"/>
        <d v="2025-06-10T00:00:00"/>
        <d v="2025-06-15T00:00:00"/>
        <d v="2025-06-17T00:00:00"/>
        <d v="2025-06-22T00:00:00"/>
        <d v="2025-07-08T00:00:00"/>
        <d v="2025-07-10T00:00:00"/>
        <d v="2025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5-05-07T00:00:00" endDate="2025-07-17T00:00:00"/>
        <groupItems count="14">
          <s v="&lt;2025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24CB6A-84E9-42D2-AEDB-5434105F521C}" name="피벗 테이블1" cacheId="6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G7" sqref="G7"/>
    </sheetView>
  </sheetViews>
  <sheetFormatPr defaultRowHeight="17" x14ac:dyDescent="0.45"/>
  <cols>
    <col min="2" max="2" width="13.08203125" bestFit="1" customWidth="1"/>
    <col min="3" max="3" width="10.75" bestFit="1" customWidth="1"/>
  </cols>
  <sheetData>
    <row r="1" spans="1:6" x14ac:dyDescent="0.45">
      <c r="A1" t="s">
        <v>0</v>
      </c>
    </row>
    <row r="3" spans="1:6" x14ac:dyDescent="0.45">
      <c r="A3" s="1" t="s">
        <v>194</v>
      </c>
      <c r="B3" s="1" t="s">
        <v>201</v>
      </c>
      <c r="C3" s="1" t="s">
        <v>208</v>
      </c>
      <c r="D3" s="1" t="s">
        <v>209</v>
      </c>
      <c r="E3" s="1" t="s">
        <v>210</v>
      </c>
      <c r="F3" s="1" t="s">
        <v>211</v>
      </c>
    </row>
    <row r="4" spans="1:6" x14ac:dyDescent="0.45">
      <c r="A4" s="1" t="s">
        <v>195</v>
      </c>
      <c r="B4" s="1" t="s">
        <v>202</v>
      </c>
      <c r="C4" s="2">
        <v>45727</v>
      </c>
      <c r="D4" s="3">
        <v>40000</v>
      </c>
      <c r="E4" s="3">
        <v>30000</v>
      </c>
      <c r="F4" s="3">
        <v>25000</v>
      </c>
    </row>
    <row r="5" spans="1:6" x14ac:dyDescent="0.45">
      <c r="A5" s="1" t="s">
        <v>196</v>
      </c>
      <c r="B5" s="1" t="s">
        <v>203</v>
      </c>
      <c r="C5" s="2">
        <v>45728</v>
      </c>
      <c r="D5" s="3">
        <v>55000</v>
      </c>
      <c r="E5" s="3">
        <v>50000</v>
      </c>
      <c r="F5" s="3">
        <v>40000</v>
      </c>
    </row>
    <row r="6" spans="1:6" x14ac:dyDescent="0.45">
      <c r="A6" s="1" t="s">
        <v>197</v>
      </c>
      <c r="B6" s="1" t="s">
        <v>204</v>
      </c>
      <c r="C6" s="2">
        <v>45730</v>
      </c>
      <c r="D6" s="3">
        <v>40000</v>
      </c>
      <c r="E6" s="3">
        <v>35000</v>
      </c>
      <c r="F6" s="3">
        <v>30000</v>
      </c>
    </row>
    <row r="7" spans="1:6" x14ac:dyDescent="0.45">
      <c r="A7" s="1" t="s">
        <v>198</v>
      </c>
      <c r="B7" s="1" t="s">
        <v>205</v>
      </c>
      <c r="C7" s="2">
        <v>45731</v>
      </c>
      <c r="D7" s="3">
        <v>28000</v>
      </c>
      <c r="E7" s="3">
        <v>25000</v>
      </c>
      <c r="F7" s="3">
        <v>20000</v>
      </c>
    </row>
    <row r="8" spans="1:6" x14ac:dyDescent="0.45">
      <c r="A8" s="1" t="s">
        <v>199</v>
      </c>
      <c r="B8" s="1" t="s">
        <v>206</v>
      </c>
      <c r="C8" s="2">
        <v>45732</v>
      </c>
      <c r="D8" s="3">
        <v>22000</v>
      </c>
      <c r="E8" s="3">
        <v>20000</v>
      </c>
      <c r="F8" s="3">
        <v>18000</v>
      </c>
    </row>
    <row r="9" spans="1:6" x14ac:dyDescent="0.45">
      <c r="A9" s="1" t="s">
        <v>200</v>
      </c>
      <c r="B9" s="1" t="s">
        <v>207</v>
      </c>
      <c r="C9" s="2">
        <v>45733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H9" sqref="H9"/>
    </sheetView>
  </sheetViews>
  <sheetFormatPr defaultRowHeight="17" x14ac:dyDescent="0.45"/>
  <cols>
    <col min="7" max="7" width="9.25" bestFit="1" customWidth="1"/>
  </cols>
  <sheetData>
    <row r="1" spans="1:7" ht="25.5" x14ac:dyDescent="0.45">
      <c r="A1" s="25" t="s">
        <v>212</v>
      </c>
      <c r="B1" s="25"/>
      <c r="C1" s="25"/>
      <c r="D1" s="25"/>
      <c r="E1" s="25"/>
      <c r="F1" s="25"/>
      <c r="G1" s="25"/>
    </row>
    <row r="3" spans="1:7" ht="17.5" thickBot="1" x14ac:dyDescent="0.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85</v>
      </c>
      <c r="F3" s="30" t="s">
        <v>86</v>
      </c>
      <c r="G3" s="30" t="s">
        <v>87</v>
      </c>
    </row>
    <row r="4" spans="1:7" ht="17.5" thickTop="1" x14ac:dyDescent="0.45">
      <c r="A4" s="21" t="s">
        <v>88</v>
      </c>
      <c r="B4" s="14" t="s">
        <v>89</v>
      </c>
      <c r="C4" s="14" t="s">
        <v>11</v>
      </c>
      <c r="D4" s="14" t="s">
        <v>35</v>
      </c>
      <c r="E4" s="14" t="s">
        <v>90</v>
      </c>
      <c r="F4" s="14" t="s">
        <v>91</v>
      </c>
      <c r="G4" s="28">
        <v>2800000</v>
      </c>
    </row>
    <row r="5" spans="1:7" x14ac:dyDescent="0.45">
      <c r="A5" s="26"/>
      <c r="B5" s="7" t="s">
        <v>92</v>
      </c>
      <c r="C5" s="7" t="s">
        <v>13</v>
      </c>
      <c r="D5" s="7" t="s">
        <v>38</v>
      </c>
      <c r="E5" s="7" t="s">
        <v>93</v>
      </c>
      <c r="F5" s="7" t="s">
        <v>94</v>
      </c>
      <c r="G5" s="27">
        <v>2400000</v>
      </c>
    </row>
    <row r="6" spans="1:7" x14ac:dyDescent="0.45">
      <c r="A6" s="26"/>
      <c r="B6" s="7" t="s">
        <v>95</v>
      </c>
      <c r="C6" s="7" t="s">
        <v>13</v>
      </c>
      <c r="D6" s="7" t="s">
        <v>41</v>
      </c>
      <c r="E6" s="7" t="s">
        <v>96</v>
      </c>
      <c r="F6" s="7" t="s">
        <v>97</v>
      </c>
      <c r="G6" s="27">
        <v>2000000</v>
      </c>
    </row>
    <row r="7" spans="1:7" x14ac:dyDescent="0.45">
      <c r="A7" s="26" t="s">
        <v>98</v>
      </c>
      <c r="B7" s="7" t="s">
        <v>99</v>
      </c>
      <c r="C7" s="7" t="s">
        <v>11</v>
      </c>
      <c r="D7" s="7" t="s">
        <v>35</v>
      </c>
      <c r="E7" s="7" t="s">
        <v>100</v>
      </c>
      <c r="F7" s="7" t="s">
        <v>101</v>
      </c>
      <c r="G7" s="27">
        <v>2800000</v>
      </c>
    </row>
    <row r="8" spans="1:7" x14ac:dyDescent="0.45">
      <c r="A8" s="26"/>
      <c r="B8" s="7" t="s">
        <v>102</v>
      </c>
      <c r="C8" s="7" t="s">
        <v>13</v>
      </c>
      <c r="D8" s="7" t="s">
        <v>38</v>
      </c>
      <c r="E8" s="7" t="s">
        <v>103</v>
      </c>
      <c r="F8" s="7" t="s">
        <v>104</v>
      </c>
      <c r="G8" s="27">
        <v>2400000</v>
      </c>
    </row>
    <row r="9" spans="1:7" x14ac:dyDescent="0.45">
      <c r="A9" s="26"/>
      <c r="B9" s="7" t="s">
        <v>105</v>
      </c>
      <c r="C9" s="7" t="s">
        <v>13</v>
      </c>
      <c r="D9" s="7" t="s">
        <v>41</v>
      </c>
      <c r="E9" s="7" t="s">
        <v>96</v>
      </c>
      <c r="F9" s="7" t="s">
        <v>106</v>
      </c>
      <c r="G9" s="27">
        <v>2000000</v>
      </c>
    </row>
    <row r="10" spans="1:7" x14ac:dyDescent="0.45">
      <c r="A10" s="26" t="s">
        <v>44</v>
      </c>
      <c r="B10" s="7" t="s">
        <v>107</v>
      </c>
      <c r="C10" s="7" t="s">
        <v>11</v>
      </c>
      <c r="D10" s="7" t="s">
        <v>35</v>
      </c>
      <c r="E10" s="7" t="s">
        <v>100</v>
      </c>
      <c r="F10" s="7" t="s">
        <v>108</v>
      </c>
      <c r="G10" s="27">
        <v>2800000</v>
      </c>
    </row>
    <row r="11" spans="1:7" x14ac:dyDescent="0.45">
      <c r="A11" s="26"/>
      <c r="B11" s="7" t="s">
        <v>109</v>
      </c>
      <c r="C11" s="7" t="s">
        <v>13</v>
      </c>
      <c r="D11" s="7" t="s">
        <v>38</v>
      </c>
      <c r="E11" s="7" t="s">
        <v>93</v>
      </c>
      <c r="F11" s="7" t="s">
        <v>110</v>
      </c>
      <c r="G11" s="27">
        <v>2400000</v>
      </c>
    </row>
    <row r="12" spans="1:7" x14ac:dyDescent="0.45">
      <c r="A12" s="26"/>
      <c r="B12" s="7" t="s">
        <v>111</v>
      </c>
      <c r="C12" s="7" t="s">
        <v>11</v>
      </c>
      <c r="D12" s="7" t="s">
        <v>41</v>
      </c>
      <c r="E12" s="7" t="s">
        <v>112</v>
      </c>
      <c r="F12" s="7" t="s">
        <v>113</v>
      </c>
      <c r="G12" s="27">
        <v>2000000</v>
      </c>
    </row>
    <row r="13" spans="1:7" x14ac:dyDescent="0.45">
      <c r="A13" s="26" t="s">
        <v>114</v>
      </c>
      <c r="B13" s="7" t="s">
        <v>115</v>
      </c>
      <c r="C13" s="7" t="s">
        <v>11</v>
      </c>
      <c r="D13" s="7" t="s">
        <v>116</v>
      </c>
      <c r="E13" s="7" t="s">
        <v>117</v>
      </c>
      <c r="F13" s="7" t="s">
        <v>118</v>
      </c>
      <c r="G13" s="27">
        <v>3200000</v>
      </c>
    </row>
    <row r="14" spans="1:7" x14ac:dyDescent="0.45">
      <c r="A14" s="26"/>
      <c r="B14" s="7" t="s">
        <v>119</v>
      </c>
      <c r="C14" s="7" t="s">
        <v>13</v>
      </c>
      <c r="D14" s="7" t="s">
        <v>38</v>
      </c>
      <c r="E14" s="7" t="s">
        <v>120</v>
      </c>
      <c r="F14" s="7" t="s">
        <v>121</v>
      </c>
      <c r="G14" s="27">
        <v>2400000</v>
      </c>
    </row>
    <row r="15" spans="1:7" x14ac:dyDescent="0.45">
      <c r="A15" s="26"/>
      <c r="B15" s="7" t="s">
        <v>122</v>
      </c>
      <c r="C15" s="7" t="s">
        <v>13</v>
      </c>
      <c r="D15" s="7" t="s">
        <v>41</v>
      </c>
      <c r="E15" s="7" t="s">
        <v>123</v>
      </c>
      <c r="F15" s="7" t="s">
        <v>124</v>
      </c>
      <c r="G15" s="27">
        <v>2000000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E3" sqref="E3"/>
    </sheetView>
  </sheetViews>
  <sheetFormatPr defaultRowHeight="17" x14ac:dyDescent="0.45"/>
  <cols>
    <col min="1" max="1" width="3.58203125" customWidth="1"/>
    <col min="2" max="6" width="10.58203125" customWidth="1"/>
  </cols>
  <sheetData>
    <row r="1" spans="2:6" x14ac:dyDescent="0.45">
      <c r="B1" t="s">
        <v>125</v>
      </c>
    </row>
    <row r="3" spans="2:6" x14ac:dyDescent="0.45">
      <c r="B3" t="s">
        <v>213</v>
      </c>
      <c r="C3" t="s">
        <v>214</v>
      </c>
      <c r="D3" t="s">
        <v>215</v>
      </c>
      <c r="E3" t="s">
        <v>216</v>
      </c>
      <c r="F3" t="s">
        <v>217</v>
      </c>
    </row>
    <row r="4" spans="2:6" x14ac:dyDescent="0.45">
      <c r="B4" t="s">
        <v>218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5">
      <c r="B5" t="s">
        <v>219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5">
      <c r="B6" t="s">
        <v>220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5">
      <c r="B7" t="s">
        <v>221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5">
      <c r="B8" t="s">
        <v>222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5">
      <c r="B9" t="s">
        <v>223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5">
      <c r="B10" t="s">
        <v>224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5">
      <c r="B11" t="s">
        <v>225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5">
      <c r="B12" t="s">
        <v>226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5">
      <c r="B13" t="s">
        <v>227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5">
      <c r="B14" t="s">
        <v>228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5">
      <c r="B15" t="s">
        <v>229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abSelected="1" workbookViewId="0">
      <selection activeCell="E5" sqref="E5"/>
    </sheetView>
  </sheetViews>
  <sheetFormatPr defaultRowHeight="17" x14ac:dyDescent="0.45"/>
  <cols>
    <col min="1" max="1" width="10.75" bestFit="1" customWidth="1"/>
    <col min="3" max="3" width="9.08203125" bestFit="1" customWidth="1"/>
    <col min="4" max="4" width="10.58203125" bestFit="1" customWidth="1"/>
    <col min="5" max="5" width="11" bestFit="1" customWidth="1"/>
    <col min="9" max="9" width="10.4140625" bestFit="1" customWidth="1"/>
    <col min="12" max="12" width="12.33203125" bestFit="1" customWidth="1"/>
  </cols>
  <sheetData>
    <row r="1" spans="1:12" x14ac:dyDescent="0.45">
      <c r="A1" s="4" t="s">
        <v>1</v>
      </c>
      <c r="B1" s="6" t="s">
        <v>185</v>
      </c>
      <c r="G1" s="5" t="s">
        <v>2</v>
      </c>
      <c r="H1" s="6" t="s">
        <v>3</v>
      </c>
    </row>
    <row r="2" spans="1:12" x14ac:dyDescent="0.45">
      <c r="A2" s="7" t="s">
        <v>186</v>
      </c>
      <c r="B2" s="7" t="s">
        <v>187</v>
      </c>
      <c r="C2" s="7" t="s">
        <v>188</v>
      </c>
      <c r="D2" s="7" t="s">
        <v>189</v>
      </c>
      <c r="E2" s="9" t="s">
        <v>193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5">
      <c r="A3" s="12">
        <v>45901</v>
      </c>
      <c r="B3" s="7">
        <v>27</v>
      </c>
      <c r="C3" s="8" t="s">
        <v>192</v>
      </c>
      <c r="D3" s="13">
        <v>0.6</v>
      </c>
      <c r="E3" s="8"/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5">
      <c r="A4" s="12">
        <v>45905</v>
      </c>
      <c r="B4" s="7">
        <v>25</v>
      </c>
      <c r="C4" s="8" t="s">
        <v>190</v>
      </c>
      <c r="D4" s="13">
        <v>0.1</v>
      </c>
      <c r="E4" s="8" t="str">
        <f t="shared" ref="E4:E11" si="0">IF(AND(WEEKDAY(A4,1)="일요일",C4="좋음"),"적합"," ")</f>
        <v xml:space="preserve"> </v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5">
      <c r="A5" s="12">
        <v>45906</v>
      </c>
      <c r="B5" s="7">
        <v>26</v>
      </c>
      <c r="C5" s="8" t="s">
        <v>190</v>
      </c>
      <c r="D5" s="13">
        <v>0.15</v>
      </c>
      <c r="E5" s="8" t="str">
        <f t="shared" si="0"/>
        <v xml:space="preserve"> </v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5">
      <c r="A6" s="12">
        <v>45907</v>
      </c>
      <c r="B6" s="7">
        <v>26</v>
      </c>
      <c r="C6" s="8" t="s">
        <v>191</v>
      </c>
      <c r="D6" s="13">
        <v>0.05</v>
      </c>
      <c r="E6" s="8" t="str">
        <f t="shared" si="0"/>
        <v xml:space="preserve"> 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5">
      <c r="A7" s="12">
        <v>45919</v>
      </c>
      <c r="B7" s="7">
        <v>24</v>
      </c>
      <c r="C7" s="8" t="s">
        <v>192</v>
      </c>
      <c r="D7" s="13">
        <v>0.2</v>
      </c>
      <c r="E7" s="8" t="str">
        <f t="shared" si="0"/>
        <v xml:space="preserve"> </v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5">
      <c r="A8" s="12">
        <v>45920</v>
      </c>
      <c r="B8" s="7">
        <v>24</v>
      </c>
      <c r="C8" s="8" t="s">
        <v>190</v>
      </c>
      <c r="D8" s="13">
        <v>0.4</v>
      </c>
      <c r="E8" s="8" t="str">
        <f t="shared" si="0"/>
        <v xml:space="preserve"> </v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5">
      <c r="A9" s="12">
        <v>45921</v>
      </c>
      <c r="B9" s="7">
        <v>23</v>
      </c>
      <c r="C9" s="8" t="s">
        <v>191</v>
      </c>
      <c r="D9" s="13">
        <v>0.1</v>
      </c>
      <c r="E9" s="8" t="str">
        <f t="shared" si="0"/>
        <v xml:space="preserve"> 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5">
      <c r="A10" s="12">
        <v>45927</v>
      </c>
      <c r="B10" s="7">
        <v>23</v>
      </c>
      <c r="C10" s="8" t="s">
        <v>190</v>
      </c>
      <c r="D10" s="13">
        <v>0.3</v>
      </c>
      <c r="E10" s="8" t="str">
        <f t="shared" si="0"/>
        <v xml:space="preserve"> </v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5">
      <c r="A11" s="12">
        <v>45928</v>
      </c>
      <c r="B11" s="7">
        <v>23</v>
      </c>
      <c r="C11" s="8" t="s">
        <v>192</v>
      </c>
      <c r="D11" s="13">
        <v>0.05</v>
      </c>
      <c r="E11" s="8" t="str">
        <f t="shared" si="0"/>
        <v xml:space="preserve"> </v>
      </c>
      <c r="G11" s="15" t="s">
        <v>20</v>
      </c>
      <c r="H11" s="16"/>
      <c r="I11" s="16"/>
      <c r="J11" s="16"/>
      <c r="K11" s="17"/>
      <c r="L11" s="7">
        <f>TRUNC(AVERAGEIF(H3:H10,H3,L3:L10))</f>
        <v>81</v>
      </c>
    </row>
    <row r="13" spans="1:12" x14ac:dyDescent="0.45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5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5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5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5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5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5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5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237</v>
      </c>
    </row>
    <row r="21" spans="1:12" x14ac:dyDescent="0.45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238</v>
      </c>
    </row>
    <row r="22" spans="1:12" x14ac:dyDescent="0.45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5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239</v>
      </c>
    </row>
    <row r="24" spans="1:12" x14ac:dyDescent="0.45">
      <c r="A24" s="7" t="s">
        <v>59</v>
      </c>
      <c r="B24" s="7" t="s">
        <v>54</v>
      </c>
      <c r="C24" s="7" t="s">
        <v>41</v>
      </c>
      <c r="D24" s="7">
        <v>92</v>
      </c>
      <c r="E24" s="7">
        <f>ROUND(_xlfn.STDEV.S(D15:D23),1)</f>
        <v>8.1</v>
      </c>
      <c r="G24" s="7" t="s">
        <v>60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ABS(DMAX(G14:K24,K14,H14:H15)-DMAX(G14:K24,K14,L20:L21))</f>
        <v>2</v>
      </c>
    </row>
    <row r="26" spans="1:12" x14ac:dyDescent="0.45">
      <c r="A26" s="4" t="s">
        <v>61</v>
      </c>
      <c r="B26" s="6" t="s">
        <v>62</v>
      </c>
    </row>
    <row r="27" spans="1:12" x14ac:dyDescent="0.45">
      <c r="A27" s="7" t="s">
        <v>63</v>
      </c>
      <c r="B27" s="7" t="s">
        <v>64</v>
      </c>
      <c r="C27" s="7" t="s">
        <v>65</v>
      </c>
      <c r="D27" s="7" t="s">
        <v>66</v>
      </c>
      <c r="E27" s="9" t="s">
        <v>67</v>
      </c>
    </row>
    <row r="28" spans="1:12" x14ac:dyDescent="0.45">
      <c r="A28" s="7" t="s">
        <v>68</v>
      </c>
      <c r="B28" s="7">
        <v>135</v>
      </c>
      <c r="C28" s="7">
        <v>65</v>
      </c>
      <c r="D28" s="8">
        <v>2200000</v>
      </c>
      <c r="E28" s="7" t="str">
        <f>VLOOKUP(MOD(B28-C28,100),$G$33:$I$37,3,TRUE)</f>
        <v>▣▣▣▣</v>
      </c>
    </row>
    <row r="29" spans="1:12" x14ac:dyDescent="0.45">
      <c r="A29" s="7" t="s">
        <v>70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VLOOKUP(MOD(B29-C29,100),$G$33:$I$37,3,TRUE)</f>
        <v>▣▣▣▣▣</v>
      </c>
    </row>
    <row r="30" spans="1:12" x14ac:dyDescent="0.45">
      <c r="A30" s="7" t="s">
        <v>72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5">
      <c r="A31" s="7" t="s">
        <v>74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76</v>
      </c>
      <c r="H31" s="18"/>
      <c r="I31" s="18"/>
    </row>
    <row r="32" spans="1:12" x14ac:dyDescent="0.45">
      <c r="A32" s="7" t="s">
        <v>77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78</v>
      </c>
      <c r="H32" s="7" t="s">
        <v>79</v>
      </c>
      <c r="I32" s="7" t="s">
        <v>67</v>
      </c>
    </row>
    <row r="33" spans="1:9" x14ac:dyDescent="0.45">
      <c r="A33" s="7" t="s">
        <v>80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75</v>
      </c>
    </row>
    <row r="34" spans="1:9" x14ac:dyDescent="0.45">
      <c r="A34" s="7" t="s">
        <v>81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82</v>
      </c>
    </row>
    <row r="35" spans="1:9" x14ac:dyDescent="0.45">
      <c r="A35" s="7" t="s">
        <v>70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73</v>
      </c>
    </row>
    <row r="36" spans="1:9" x14ac:dyDescent="0.45">
      <c r="A36" s="7" t="s">
        <v>83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69</v>
      </c>
    </row>
    <row r="37" spans="1:9" x14ac:dyDescent="0.45">
      <c r="A37" s="7" t="s">
        <v>84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71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opLeftCell="A12" zoomScale="98" zoomScaleNormal="98" workbookViewId="0">
      <selection activeCell="A22" sqref="A22"/>
    </sheetView>
  </sheetViews>
  <sheetFormatPr defaultRowHeight="17" x14ac:dyDescent="0.45"/>
  <cols>
    <col min="1" max="2" width="11.6640625" bestFit="1" customWidth="1"/>
    <col min="3" max="4" width="10.83203125" bestFit="1" customWidth="1"/>
    <col min="5" max="5" width="11.9140625" bestFit="1" customWidth="1"/>
    <col min="6" max="6" width="12.6640625" bestFit="1" customWidth="1"/>
  </cols>
  <sheetData>
    <row r="1" spans="1:6" ht="21" x14ac:dyDescent="0.45">
      <c r="A1" s="19" t="s">
        <v>126</v>
      </c>
      <c r="B1" s="19"/>
      <c r="C1" s="19"/>
      <c r="D1" s="19"/>
      <c r="E1" s="19"/>
      <c r="F1" s="19"/>
    </row>
    <row r="3" spans="1:6" x14ac:dyDescent="0.45">
      <c r="A3" s="7" t="s">
        <v>127</v>
      </c>
      <c r="B3" s="7" t="s">
        <v>128</v>
      </c>
      <c r="C3" s="7" t="s">
        <v>129</v>
      </c>
      <c r="D3" s="7" t="s">
        <v>130</v>
      </c>
      <c r="E3" s="7" t="s">
        <v>131</v>
      </c>
      <c r="F3" s="7" t="s">
        <v>132</v>
      </c>
    </row>
    <row r="4" spans="1:6" x14ac:dyDescent="0.45">
      <c r="A4" s="11">
        <v>45784</v>
      </c>
      <c r="B4" s="7" t="s">
        <v>133</v>
      </c>
      <c r="C4" s="7" t="s">
        <v>134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5">
      <c r="A5" s="11">
        <v>45785</v>
      </c>
      <c r="B5" s="7" t="s">
        <v>135</v>
      </c>
      <c r="C5" s="7" t="s">
        <v>136</v>
      </c>
      <c r="D5" s="8">
        <v>1080</v>
      </c>
      <c r="E5" s="8">
        <v>1500</v>
      </c>
      <c r="F5" s="8">
        <f t="shared" si="0"/>
        <v>1620000</v>
      </c>
    </row>
    <row r="6" spans="1:6" x14ac:dyDescent="0.45">
      <c r="A6" s="11">
        <v>45785</v>
      </c>
      <c r="B6" s="7" t="s">
        <v>135</v>
      </c>
      <c r="C6" s="7" t="s">
        <v>137</v>
      </c>
      <c r="D6" s="8">
        <v>1080</v>
      </c>
      <c r="E6" s="8">
        <v>2000</v>
      </c>
      <c r="F6" s="8">
        <f t="shared" si="0"/>
        <v>2160000</v>
      </c>
    </row>
    <row r="7" spans="1:6" x14ac:dyDescent="0.45">
      <c r="A7" s="11">
        <v>45792</v>
      </c>
      <c r="B7" s="7" t="s">
        <v>138</v>
      </c>
      <c r="C7" s="7" t="s">
        <v>139</v>
      </c>
      <c r="D7" s="8">
        <v>6300</v>
      </c>
      <c r="E7" s="8">
        <v>800</v>
      </c>
      <c r="F7" s="8">
        <f t="shared" si="0"/>
        <v>5040000</v>
      </c>
    </row>
    <row r="8" spans="1:6" x14ac:dyDescent="0.45">
      <c r="A8" s="11">
        <v>45818</v>
      </c>
      <c r="B8" s="7" t="s">
        <v>133</v>
      </c>
      <c r="C8" s="7" t="s">
        <v>136</v>
      </c>
      <c r="D8" s="8">
        <v>600</v>
      </c>
      <c r="E8" s="8">
        <v>1500</v>
      </c>
      <c r="F8" s="8">
        <f t="shared" si="0"/>
        <v>900000</v>
      </c>
    </row>
    <row r="9" spans="1:6" x14ac:dyDescent="0.45">
      <c r="A9" s="11">
        <v>45823</v>
      </c>
      <c r="B9" s="7" t="s">
        <v>135</v>
      </c>
      <c r="C9" s="7" t="s">
        <v>139</v>
      </c>
      <c r="D9" s="8">
        <v>1080</v>
      </c>
      <c r="E9" s="8">
        <v>2500</v>
      </c>
      <c r="F9" s="8">
        <f t="shared" si="0"/>
        <v>2700000</v>
      </c>
    </row>
    <row r="10" spans="1:6" x14ac:dyDescent="0.45">
      <c r="A10" s="11">
        <v>45825</v>
      </c>
      <c r="B10" s="7" t="s">
        <v>138</v>
      </c>
      <c r="C10" s="7" t="s">
        <v>134</v>
      </c>
      <c r="D10" s="8">
        <v>6300</v>
      </c>
      <c r="E10" s="8">
        <v>1000</v>
      </c>
      <c r="F10" s="8">
        <f t="shared" si="0"/>
        <v>6300000</v>
      </c>
    </row>
    <row r="11" spans="1:6" x14ac:dyDescent="0.45">
      <c r="A11" s="11">
        <v>45830</v>
      </c>
      <c r="B11" s="7" t="s">
        <v>140</v>
      </c>
      <c r="C11" s="7" t="s">
        <v>137</v>
      </c>
      <c r="D11" s="8">
        <v>750</v>
      </c>
      <c r="E11" s="8">
        <v>1600</v>
      </c>
      <c r="F11" s="8">
        <f t="shared" si="0"/>
        <v>1200000</v>
      </c>
    </row>
    <row r="12" spans="1:6" x14ac:dyDescent="0.45">
      <c r="A12" s="11">
        <v>45846</v>
      </c>
      <c r="B12" s="7" t="s">
        <v>133</v>
      </c>
      <c r="C12" s="7" t="s">
        <v>137</v>
      </c>
      <c r="D12" s="8">
        <v>600</v>
      </c>
      <c r="E12" s="8">
        <v>2000</v>
      </c>
      <c r="F12" s="8">
        <f t="shared" si="0"/>
        <v>1200000</v>
      </c>
    </row>
    <row r="13" spans="1:6" x14ac:dyDescent="0.45">
      <c r="A13" s="11">
        <v>45848</v>
      </c>
      <c r="B13" s="7" t="s">
        <v>135</v>
      </c>
      <c r="C13" s="7" t="s">
        <v>134</v>
      </c>
      <c r="D13" s="8">
        <v>1080</v>
      </c>
      <c r="E13" s="8">
        <v>3000</v>
      </c>
      <c r="F13" s="8">
        <f t="shared" si="0"/>
        <v>3240000</v>
      </c>
    </row>
    <row r="14" spans="1:6" x14ac:dyDescent="0.45">
      <c r="A14" s="11">
        <v>45854</v>
      </c>
      <c r="B14" s="7" t="s">
        <v>138</v>
      </c>
      <c r="C14" s="7" t="s">
        <v>139</v>
      </c>
      <c r="D14" s="8">
        <v>6300</v>
      </c>
      <c r="E14" s="8">
        <v>1200</v>
      </c>
      <c r="F14" s="8">
        <f t="shared" si="0"/>
        <v>7560000</v>
      </c>
    </row>
    <row r="15" spans="1:6" x14ac:dyDescent="0.45">
      <c r="A15" s="11">
        <v>45854</v>
      </c>
      <c r="B15" s="7" t="s">
        <v>138</v>
      </c>
      <c r="C15" s="7" t="s">
        <v>136</v>
      </c>
      <c r="D15" s="8">
        <v>6300</v>
      </c>
      <c r="E15" s="8">
        <v>900</v>
      </c>
      <c r="F15" s="8">
        <f t="shared" si="0"/>
        <v>5670000</v>
      </c>
    </row>
    <row r="19" spans="1:4" x14ac:dyDescent="0.45">
      <c r="A19" s="31" t="s">
        <v>129</v>
      </c>
      <c r="B19" t="s">
        <v>230</v>
      </c>
    </row>
    <row r="21" spans="1:4" x14ac:dyDescent="0.45">
      <c r="A21" s="31" t="s">
        <v>236</v>
      </c>
      <c r="B21" s="31" t="s">
        <v>235</v>
      </c>
    </row>
    <row r="22" spans="1:4" x14ac:dyDescent="0.45">
      <c r="A22" s="31" t="s">
        <v>231</v>
      </c>
      <c r="B22" t="s">
        <v>140</v>
      </c>
      <c r="C22" t="s">
        <v>135</v>
      </c>
      <c r="D22" t="s">
        <v>133</v>
      </c>
    </row>
    <row r="23" spans="1:4" x14ac:dyDescent="0.45">
      <c r="A23" s="32" t="s">
        <v>232</v>
      </c>
      <c r="B23" s="33"/>
      <c r="C23" s="33">
        <v>3780000</v>
      </c>
      <c r="D23" s="33">
        <v>600000</v>
      </c>
    </row>
    <row r="24" spans="1:4" x14ac:dyDescent="0.45">
      <c r="A24" s="32" t="s">
        <v>233</v>
      </c>
      <c r="B24" s="33">
        <v>1200000</v>
      </c>
      <c r="C24" s="33">
        <v>2700000</v>
      </c>
      <c r="D24" s="33">
        <v>900000</v>
      </c>
    </row>
    <row r="25" spans="1:4" x14ac:dyDescent="0.45">
      <c r="A25" s="32" t="s">
        <v>234</v>
      </c>
      <c r="B25" s="33"/>
      <c r="C25" s="33">
        <v>3240000</v>
      </c>
      <c r="D25" s="33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C5" sqref="C5"/>
    </sheetView>
  </sheetViews>
  <sheetFormatPr defaultRowHeight="17" x14ac:dyDescent="0.45"/>
  <cols>
    <col min="1" max="1" width="12.1640625" bestFit="1" customWidth="1"/>
    <col min="2" max="7" width="9.08203125" bestFit="1" customWidth="1"/>
    <col min="8" max="8" width="10.58203125" bestFit="1" customWidth="1"/>
  </cols>
  <sheetData>
    <row r="1" spans="1:8" ht="21" x14ac:dyDescent="0.45">
      <c r="A1" s="19" t="s">
        <v>141</v>
      </c>
      <c r="B1" s="19"/>
      <c r="C1" s="19"/>
      <c r="D1" s="19"/>
      <c r="E1" s="19"/>
      <c r="F1" s="19"/>
      <c r="G1" s="19"/>
      <c r="H1" s="19"/>
    </row>
    <row r="3" spans="1:8" x14ac:dyDescent="0.45">
      <c r="A3" s="20" t="s">
        <v>142</v>
      </c>
      <c r="B3" s="22" t="s">
        <v>143</v>
      </c>
      <c r="C3" s="23"/>
      <c r="D3" s="24"/>
      <c r="E3" s="22" t="s">
        <v>144</v>
      </c>
      <c r="F3" s="23"/>
      <c r="G3" s="24"/>
      <c r="H3" s="20" t="s">
        <v>145</v>
      </c>
    </row>
    <row r="4" spans="1:8" x14ac:dyDescent="0.45">
      <c r="A4" s="21"/>
      <c r="B4" s="7" t="s">
        <v>146</v>
      </c>
      <c r="C4" s="7" t="s">
        <v>147</v>
      </c>
      <c r="D4" s="7" t="s">
        <v>148</v>
      </c>
      <c r="E4" s="7" t="s">
        <v>146</v>
      </c>
      <c r="F4" s="7" t="s">
        <v>147</v>
      </c>
      <c r="G4" s="7" t="s">
        <v>148</v>
      </c>
      <c r="H4" s="21"/>
    </row>
    <row r="5" spans="1:8" x14ac:dyDescent="0.45">
      <c r="A5" s="7" t="s">
        <v>149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5">
      <c r="A6" s="7" t="s">
        <v>150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5">
      <c r="A7" s="7" t="s">
        <v>151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5">
      <c r="A8" s="7" t="s">
        <v>152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5">
      <c r="A9" s="7" t="s">
        <v>153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5">
      <c r="A10" s="7" t="s">
        <v>154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5">
      <c r="A11" s="7" t="s">
        <v>155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5">
      <c r="A12" s="7" t="s">
        <v>156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5">
      <c r="A13" s="7" t="s">
        <v>157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H12" sqref="H12"/>
    </sheetView>
  </sheetViews>
  <sheetFormatPr defaultRowHeight="17" x14ac:dyDescent="0.45"/>
  <cols>
    <col min="1" max="2" width="10.4140625" bestFit="1" customWidth="1"/>
    <col min="6" max="6" width="10.4140625" bestFit="1" customWidth="1"/>
  </cols>
  <sheetData>
    <row r="1" spans="1:6" ht="21" x14ac:dyDescent="0.45">
      <c r="A1" s="19" t="s">
        <v>158</v>
      </c>
      <c r="B1" s="19"/>
      <c r="C1" s="19"/>
      <c r="D1" s="19"/>
      <c r="E1" s="19"/>
      <c r="F1" s="19"/>
    </row>
    <row r="3" spans="1:6" x14ac:dyDescent="0.45">
      <c r="A3" s="7" t="s">
        <v>159</v>
      </c>
      <c r="B3" s="7" t="s">
        <v>160</v>
      </c>
      <c r="C3" s="7" t="s">
        <v>161</v>
      </c>
      <c r="D3" s="7" t="s">
        <v>64</v>
      </c>
      <c r="E3" s="7" t="s">
        <v>65</v>
      </c>
      <c r="F3" s="7" t="s">
        <v>162</v>
      </c>
    </row>
    <row r="4" spans="1:6" x14ac:dyDescent="0.45">
      <c r="A4" s="7" t="s">
        <v>163</v>
      </c>
      <c r="B4" s="34">
        <v>51</v>
      </c>
      <c r="C4" s="34">
        <v>1200</v>
      </c>
      <c r="D4" s="34">
        <v>1054</v>
      </c>
      <c r="E4" s="34">
        <v>197</v>
      </c>
      <c r="F4" s="34">
        <v>1200</v>
      </c>
    </row>
    <row r="5" spans="1:6" x14ac:dyDescent="0.45">
      <c r="A5" s="7" t="s">
        <v>164</v>
      </c>
      <c r="B5" s="34">
        <v>48</v>
      </c>
      <c r="C5" s="34">
        <v>1000</v>
      </c>
      <c r="D5" s="34">
        <v>999</v>
      </c>
      <c r="E5" s="34">
        <v>49</v>
      </c>
      <c r="F5" s="34">
        <v>1000</v>
      </c>
    </row>
    <row r="6" spans="1:6" x14ac:dyDescent="0.45">
      <c r="A6" s="7" t="s">
        <v>165</v>
      </c>
      <c r="B6" s="34">
        <v>102</v>
      </c>
      <c r="C6" s="34">
        <v>1500</v>
      </c>
      <c r="D6" s="34">
        <v>1578</v>
      </c>
      <c r="E6" s="34">
        <v>24</v>
      </c>
      <c r="F6" s="34">
        <v>1600</v>
      </c>
    </row>
    <row r="7" spans="1:6" x14ac:dyDescent="0.45">
      <c r="A7" s="7" t="s">
        <v>166</v>
      </c>
      <c r="B7" s="34">
        <v>43</v>
      </c>
      <c r="C7" s="34">
        <v>800</v>
      </c>
      <c r="D7" s="34">
        <v>647</v>
      </c>
      <c r="E7" s="34">
        <v>196</v>
      </c>
      <c r="F7" s="34">
        <v>600</v>
      </c>
    </row>
    <row r="8" spans="1:6" x14ac:dyDescent="0.45">
      <c r="A8" s="7" t="s">
        <v>167</v>
      </c>
      <c r="B8" s="34">
        <v>62</v>
      </c>
      <c r="C8" s="34">
        <v>2000</v>
      </c>
      <c r="D8" s="34">
        <v>2043</v>
      </c>
      <c r="E8" s="34">
        <v>19</v>
      </c>
      <c r="F8" s="34">
        <v>2200</v>
      </c>
    </row>
    <row r="9" spans="1:6" x14ac:dyDescent="0.45">
      <c r="A9" s="7" t="s">
        <v>168</v>
      </c>
      <c r="B9" s="34">
        <v>48</v>
      </c>
      <c r="C9" s="34">
        <v>1800</v>
      </c>
      <c r="D9" s="34">
        <v>1762</v>
      </c>
      <c r="E9" s="34">
        <v>86</v>
      </c>
      <c r="F9" s="34">
        <v>1800</v>
      </c>
    </row>
    <row r="10" spans="1:6" x14ac:dyDescent="0.45">
      <c r="A10" s="7" t="s">
        <v>169</v>
      </c>
      <c r="B10" s="34">
        <v>52</v>
      </c>
      <c r="C10" s="34">
        <v>1600</v>
      </c>
      <c r="D10" s="34">
        <v>1429</v>
      </c>
      <c r="E10" s="34">
        <v>223</v>
      </c>
      <c r="F10" s="34">
        <v>1500</v>
      </c>
    </row>
    <row r="11" spans="1:6" x14ac:dyDescent="0.45">
      <c r="A11" s="7" t="s">
        <v>170</v>
      </c>
      <c r="B11" s="34">
        <f>SUM(B4:B10)</f>
        <v>406</v>
      </c>
      <c r="C11" s="34">
        <f t="shared" ref="C11:F11" si="0">SUM(C4:C10)</f>
        <v>9900</v>
      </c>
      <c r="D11" s="34">
        <f t="shared" si="0"/>
        <v>9512</v>
      </c>
      <c r="E11" s="34">
        <f t="shared" si="0"/>
        <v>794</v>
      </c>
      <c r="F11" s="34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6350</xdr:colOff>
                    <xdr:row>12</xdr:row>
                    <xdr:rowOff>0</xdr:rowOff>
                  </from>
                  <to>
                    <xdr:col>3</xdr:col>
                    <xdr:colOff>654050</xdr:colOff>
                    <xdr:row>13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opLeftCell="A18" workbookViewId="0">
      <selection activeCell="I17" sqref="I17"/>
    </sheetView>
  </sheetViews>
  <sheetFormatPr defaultRowHeight="17" x14ac:dyDescent="0.45"/>
  <sheetData>
    <row r="1" spans="1:5" ht="21" x14ac:dyDescent="0.45">
      <c r="A1" s="19" t="s">
        <v>171</v>
      </c>
      <c r="B1" s="19"/>
      <c r="C1" s="19"/>
      <c r="D1" s="19"/>
      <c r="E1" s="19"/>
    </row>
    <row r="3" spans="1:5" x14ac:dyDescent="0.45">
      <c r="A3" s="7" t="s">
        <v>29</v>
      </c>
      <c r="B3" s="7" t="s">
        <v>5</v>
      </c>
      <c r="C3" s="7" t="s">
        <v>172</v>
      </c>
      <c r="D3" s="7" t="s">
        <v>173</v>
      </c>
      <c r="E3" s="7" t="s">
        <v>174</v>
      </c>
    </row>
    <row r="4" spans="1:5" x14ac:dyDescent="0.45">
      <c r="A4" s="7" t="s">
        <v>175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5">
      <c r="A5" s="7" t="s">
        <v>176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5">
      <c r="A6" s="7" t="s">
        <v>177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5">
      <c r="A7" s="7" t="s">
        <v>178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5">
      <c r="A8" s="7" t="s">
        <v>179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5">
      <c r="A9" s="7" t="s">
        <v>180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5">
      <c r="A10" s="7" t="s">
        <v>181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5">
      <c r="A11" s="7" t="s">
        <v>182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5">
      <c r="A12" s="7" t="s">
        <v>183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5">
      <c r="A13" s="7" t="s">
        <v>184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민진 송</cp:lastModifiedBy>
  <dcterms:created xsi:type="dcterms:W3CDTF">2023-04-27T08:01:32Z</dcterms:created>
  <dcterms:modified xsi:type="dcterms:W3CDTF">2025-12-22T09:31:13Z</dcterms:modified>
</cp:coreProperties>
</file>