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Y\Desktop\"/>
    </mc:Choice>
  </mc:AlternateContent>
  <bookViews>
    <workbookView xWindow="0" yWindow="0" windowWidth="28800" windowHeight="14670" activeTab="3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제2작업!$B$2:$G$10</definedName>
    <definedName name="_xlnm.Criteria" localSheetId="1">제2작업!$B$13:$C$15</definedName>
    <definedName name="_xlnm.Extract" localSheetId="1">제2작업!$B$18:$G$18</definedName>
    <definedName name="열량">제1작업!$H$5:$H$12</definedName>
  </definedNames>
  <calcPr calcId="162913" calcMode="manual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E14" i="1"/>
  <c r="J13" i="1"/>
  <c r="E13" i="1"/>
  <c r="J12" i="1"/>
  <c r="I12" i="1"/>
  <c r="J11" i="1"/>
  <c r="I11" i="1"/>
  <c r="J10" i="1"/>
  <c r="I10" i="1"/>
  <c r="J9" i="1"/>
  <c r="I9" i="1"/>
  <c r="J8" i="1"/>
  <c r="I8" i="1"/>
  <c r="J7" i="1"/>
  <c r="I7" i="1"/>
  <c r="J6" i="1"/>
  <c r="I6" i="1"/>
  <c r="J5" i="1"/>
  <c r="I5" i="1"/>
</calcChain>
</file>

<file path=xl/sharedStrings.xml><?xml version="1.0" encoding="utf-8"?>
<sst xmlns="http://schemas.openxmlformats.org/spreadsheetml/2006/main" count="138" uniqueCount="53">
  <si>
    <t>제품코드</t>
    <phoneticPr fontId="2" type="noConversion"/>
  </si>
  <si>
    <t>메뉴</t>
    <phoneticPr fontId="2" type="noConversion"/>
  </si>
  <si>
    <t>구분</t>
  </si>
  <si>
    <t>구분</t>
    <phoneticPr fontId="2" type="noConversion"/>
  </si>
  <si>
    <t>원산지</t>
    <phoneticPr fontId="2" type="noConversion"/>
  </si>
  <si>
    <t>가격</t>
  </si>
  <si>
    <t>가격</t>
    <phoneticPr fontId="2" type="noConversion"/>
  </si>
  <si>
    <t>판매수량
(단위:EA)</t>
    <phoneticPr fontId="2" type="noConversion"/>
  </si>
  <si>
    <t>열량
(단위:Kcal)</t>
    <phoneticPr fontId="2" type="noConversion"/>
  </si>
  <si>
    <t>판매순위</t>
    <phoneticPr fontId="2" type="noConversion"/>
  </si>
  <si>
    <t>비고</t>
    <phoneticPr fontId="2" type="noConversion"/>
  </si>
  <si>
    <t>PA-051</t>
    <phoneticPr fontId="2" type="noConversion"/>
  </si>
  <si>
    <t>CB-102</t>
    <phoneticPr fontId="2" type="noConversion"/>
  </si>
  <si>
    <t>FR-103</t>
    <phoneticPr fontId="2" type="noConversion"/>
  </si>
  <si>
    <t>BE-502</t>
    <phoneticPr fontId="2" type="noConversion"/>
  </si>
  <si>
    <t>BA-031</t>
    <phoneticPr fontId="2" type="noConversion"/>
  </si>
  <si>
    <t>HA-402</t>
    <phoneticPr fontId="2" type="noConversion"/>
  </si>
  <si>
    <t>KO-071</t>
    <phoneticPr fontId="2" type="noConversion"/>
  </si>
  <si>
    <t>CH-503</t>
    <phoneticPr fontId="2" type="noConversion"/>
  </si>
  <si>
    <t>통새우버거세트</t>
  </si>
  <si>
    <t>통새우버거세트</t>
    <phoneticPr fontId="2" type="noConversion"/>
  </si>
  <si>
    <t>클래식치즈버거</t>
    <phoneticPr fontId="2" type="noConversion"/>
  </si>
  <si>
    <t>프렌치프라이</t>
    <phoneticPr fontId="2" type="noConversion"/>
  </si>
  <si>
    <t>베이컨에그버거</t>
    <phoneticPr fontId="2" type="noConversion"/>
  </si>
  <si>
    <t>바베큐버거세트</t>
    <phoneticPr fontId="2" type="noConversion"/>
  </si>
  <si>
    <t>하와이안버거</t>
    <phoneticPr fontId="2" type="noConversion"/>
  </si>
  <si>
    <t>한우버거세트</t>
    <phoneticPr fontId="2" type="noConversion"/>
  </si>
  <si>
    <t>치즈스틱</t>
    <phoneticPr fontId="2" type="noConversion"/>
  </si>
  <si>
    <t>세트</t>
  </si>
  <si>
    <t>세트</t>
    <phoneticPr fontId="2" type="noConversion"/>
  </si>
  <si>
    <t>단품</t>
  </si>
  <si>
    <t>단품</t>
    <phoneticPr fontId="2" type="noConversion"/>
  </si>
  <si>
    <t>사이드</t>
  </si>
  <si>
    <t>사이드</t>
    <phoneticPr fontId="2" type="noConversion"/>
  </si>
  <si>
    <t>베트남</t>
    <phoneticPr fontId="2" type="noConversion"/>
  </si>
  <si>
    <t>덴마크</t>
    <phoneticPr fontId="2" type="noConversion"/>
  </si>
  <si>
    <t>한국</t>
    <phoneticPr fontId="2" type="noConversion"/>
  </si>
  <si>
    <t>독일</t>
    <phoneticPr fontId="2" type="noConversion"/>
  </si>
  <si>
    <t>미국</t>
    <phoneticPr fontId="2" type="noConversion"/>
  </si>
  <si>
    <t>호주</t>
    <phoneticPr fontId="2" type="noConversion"/>
  </si>
  <si>
    <t>덴마크</t>
    <phoneticPr fontId="2" type="noConversion"/>
  </si>
  <si>
    <t>최고 열량(단위:Kcal)</t>
    <phoneticPr fontId="2" type="noConversion"/>
  </si>
  <si>
    <t>수제버거 일일 총 판매금액</t>
    <phoneticPr fontId="2" type="noConversion"/>
  </si>
  <si>
    <t>세트 메뉴 판매수량 합계</t>
    <phoneticPr fontId="2" type="noConversion"/>
  </si>
  <si>
    <t>판매금액</t>
    <phoneticPr fontId="2" type="noConversion"/>
  </si>
  <si>
    <t>&gt;=650</t>
    <phoneticPr fontId="2" type="noConversion"/>
  </si>
  <si>
    <t>총합계</t>
  </si>
  <si>
    <t>2001-5000</t>
  </si>
  <si>
    <t>5001-8000</t>
  </si>
  <si>
    <t>8001-11000</t>
  </si>
  <si>
    <t>개수 : 제품코드</t>
  </si>
  <si>
    <t>**</t>
  </si>
  <si>
    <t>평균 : 판매수량(단위:EA)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</si>
</sst>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&quot;원&quot;"/>
    <numFmt numFmtId="177" formatCode="0_ 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1" fontId="3" fillId="0" borderId="10" xfId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1" fontId="3" fillId="0" borderId="2" xfId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41" fontId="3" fillId="0" borderId="5" xfId="1" applyFont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right" vertical="center"/>
    </xf>
    <xf numFmtId="176" fontId="3" fillId="0" borderId="5" xfId="1" applyNumberFormat="1" applyFont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176" fontId="3" fillId="0" borderId="10" xfId="1" applyNumberFormat="1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center" vertical="center"/>
    </xf>
    <xf numFmtId="41" fontId="3" fillId="0" borderId="19" xfId="1" applyFont="1" applyFill="1" applyBorder="1" applyAlignment="1">
      <alignment horizontal="right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176" fontId="3" fillId="0" borderId="24" xfId="1" applyNumberFormat="1" applyFont="1" applyFill="1" applyBorder="1" applyAlignment="1">
      <alignment horizontal="right" vertical="center"/>
    </xf>
    <xf numFmtId="41" fontId="3" fillId="0" borderId="25" xfId="1" applyFont="1" applyFill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7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77" formatCode="0_ "/>
    </dxf>
    <dxf>
      <numFmt numFmtId="177" formatCode="0_ "/>
    </dxf>
    <dxf>
      <numFmt numFmtId="177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6" formatCode="#,##0&quot;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medium">
          <color auto="1"/>
        </left>
        <right style="thin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latin typeface="굴림" panose="020B0600000101010101" pitchFamily="50" charset="-127"/>
                <a:ea typeface="굴림" panose="020B0600000101010101" pitchFamily="50" charset="-127"/>
              </a:rPr>
              <a:t>단품 및 세트 메뉴 수제버거 일일 판매 현황</a:t>
            </a:r>
            <a:endParaRPr lang="ko-KR" sz="2000" b="1">
              <a:latin typeface="굴림" panose="020B0600000101010101" pitchFamily="50" charset="-127"/>
              <a:ea typeface="굴림" panose="020B0600000101010101" pitchFamily="50" charset="-127"/>
            </a:endParaRPr>
          </a:p>
        </c:rich>
      </c:tx>
      <c:layout/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판매수량(단위:EA)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5"/>
              <c:layout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913-4299-9CFD-F1780D1C2E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(제1작업!$C$5:$C$6,제1작업!$C$8:$C$10,제1작업!$C$11)</c:f>
              <c:strCache>
                <c:ptCount val="6"/>
                <c:pt idx="0">
                  <c:v>통새우버거세트</c:v>
                </c:pt>
                <c:pt idx="1">
                  <c:v>클래식치즈버거</c:v>
                </c:pt>
                <c:pt idx="2">
                  <c:v>베이컨에그버거</c:v>
                </c:pt>
                <c:pt idx="3">
                  <c:v>바베큐버거세트</c:v>
                </c:pt>
                <c:pt idx="4">
                  <c:v>하와이안버거</c:v>
                </c:pt>
                <c:pt idx="5">
                  <c:v>한우버거세트</c:v>
                </c:pt>
              </c:strCache>
            </c:strRef>
          </c:cat>
          <c:val>
            <c:numRef>
              <c:f>(제1작업!$G$5:$G$6,제1작업!$G$8:$G$10,제1작업!$G$11)</c:f>
              <c:numCache>
                <c:formatCode>_(* #,##0_);_(* \(#,##0\);_(* "-"_);_(@_)</c:formatCode>
                <c:ptCount val="6"/>
                <c:pt idx="0">
                  <c:v>580</c:v>
                </c:pt>
                <c:pt idx="1">
                  <c:v>430</c:v>
                </c:pt>
                <c:pt idx="2">
                  <c:v>650</c:v>
                </c:pt>
                <c:pt idx="3">
                  <c:v>178</c:v>
                </c:pt>
                <c:pt idx="4">
                  <c:v>423</c:v>
                </c:pt>
                <c:pt idx="5">
                  <c:v>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38-4243-8B5F-1C9C7F26F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62597776"/>
        <c:axId val="462602040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(제1작업!$C$5:$C$6,제1작업!$C$8:$C$10,제1작업!$C$11)</c:f>
              <c:strCache>
                <c:ptCount val="6"/>
                <c:pt idx="0">
                  <c:v>통새우버거세트</c:v>
                </c:pt>
                <c:pt idx="1">
                  <c:v>클래식치즈버거</c:v>
                </c:pt>
                <c:pt idx="2">
                  <c:v>베이컨에그버거</c:v>
                </c:pt>
                <c:pt idx="3">
                  <c:v>바베큐버거세트</c:v>
                </c:pt>
                <c:pt idx="4">
                  <c:v>하와이안버거</c:v>
                </c:pt>
                <c:pt idx="5">
                  <c:v>한우버거세트</c:v>
                </c:pt>
              </c:strCache>
            </c:strRef>
          </c:cat>
          <c:val>
            <c:numRef>
              <c:f>(제1작업!$F$5:$F$6,제1작업!$F$8:$F$10,제1작업!$F$11)</c:f>
              <c:numCache>
                <c:formatCode>#,##0"원"</c:formatCode>
                <c:ptCount val="6"/>
                <c:pt idx="0">
                  <c:v>8900</c:v>
                </c:pt>
                <c:pt idx="1">
                  <c:v>5500</c:v>
                </c:pt>
                <c:pt idx="2">
                  <c:v>6000</c:v>
                </c:pt>
                <c:pt idx="3">
                  <c:v>9100</c:v>
                </c:pt>
                <c:pt idx="4">
                  <c:v>6500</c:v>
                </c:pt>
                <c:pt idx="5">
                  <c:v>8500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38-4243-8B5F-1C9C7F26F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0331128"/>
        <c:axId val="472472328"/>
      </c:lineChart>
      <c:catAx>
        <c:axId val="462597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62602040"/>
        <c:crosses val="autoZero"/>
        <c:auto val="1"/>
        <c:lblAlgn val="ctr"/>
        <c:lblOffset val="100"/>
        <c:noMultiLvlLbl val="0"/>
      </c:catAx>
      <c:valAx>
        <c:axId val="462602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62597776"/>
        <c:crosses val="autoZero"/>
        <c:crossBetween val="between"/>
        <c:majorUnit val="200"/>
      </c:valAx>
      <c:valAx>
        <c:axId val="472472328"/>
        <c:scaling>
          <c:orientation val="minMax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70331128"/>
        <c:crosses val="max"/>
        <c:crossBetween val="between"/>
        <c:majorUnit val="2000"/>
      </c:valAx>
      <c:catAx>
        <c:axId val="570331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247232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3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104775</xdr:rowOff>
    </xdr:from>
    <xdr:to>
      <xdr:col>6</xdr:col>
      <xdr:colOff>542925</xdr:colOff>
      <xdr:row>2</xdr:row>
      <xdr:rowOff>200025</xdr:rowOff>
    </xdr:to>
    <xdr:sp macro="" textlink="">
      <xdr:nvSpPr>
        <xdr:cNvPr id="2" name="양쪽 모서리가 잘린 사각형 1"/>
        <xdr:cNvSpPr/>
      </xdr:nvSpPr>
      <xdr:spPr>
        <a:xfrm>
          <a:off x="190499" y="104775"/>
          <a:ext cx="5000626" cy="647700"/>
        </a:xfrm>
        <a:prstGeom prst="snip2Same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수제버거 일일 판매 현황</a:t>
          </a:r>
        </a:p>
      </xdr:txBody>
    </xdr:sp>
    <xdr:clientData/>
  </xdr:twoCellAnchor>
  <xdr:twoCellAnchor editAs="oneCell">
    <xdr:from>
      <xdr:col>6</xdr:col>
      <xdr:colOff>876300</xdr:colOff>
      <xdr:row>0</xdr:row>
      <xdr:rowOff>76200</xdr:rowOff>
    </xdr:from>
    <xdr:to>
      <xdr:col>10</xdr:col>
      <xdr:colOff>19050</xdr:colOff>
      <xdr:row>2</xdr:row>
      <xdr:rowOff>219075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76200"/>
          <a:ext cx="27908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694" cy="6084337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0.64356</cdr:x>
      <cdr:y>0.13353</cdr:y>
    </cdr:from>
    <cdr:to>
      <cdr:x>0.75797</cdr:x>
      <cdr:y>0.19454</cdr:y>
    </cdr:to>
    <cdr:sp macro="" textlink="">
      <cdr:nvSpPr>
        <cdr:cNvPr id="2" name="모서리가 둥근 사각형 설명선 1"/>
        <cdr:cNvSpPr/>
      </cdr:nvSpPr>
      <cdr:spPr>
        <a:xfrm xmlns:a="http://schemas.openxmlformats.org/drawingml/2006/main">
          <a:off x="5988142" y="812427"/>
          <a:ext cx="1064559" cy="371195"/>
        </a:xfrm>
        <a:prstGeom xmlns:a="http://schemas.openxmlformats.org/drawingml/2006/main" prst="wedgeRoundRectCallout">
          <a:avLst>
            <a:gd name="adj1" fmla="val 92983"/>
            <a:gd name="adj2" fmla="val -24643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 판매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Y" refreshedDate="46234.632526967594" createdVersion="6" refreshedVersion="6" minRefreshableVersion="3" recordCount="8">
  <cacheSource type="worksheet">
    <worksheetSource ref="B4:G12" sheet="제1작업"/>
  </cacheSource>
  <cacheFields count="6">
    <cacheField name="제품코드" numFmtId="0">
      <sharedItems/>
    </cacheField>
    <cacheField name="메뉴" numFmtId="0">
      <sharedItems/>
    </cacheField>
    <cacheField name="구분" numFmtId="0">
      <sharedItems count="3">
        <s v="세트"/>
        <s v="단품"/>
        <s v="사이드"/>
      </sharedItems>
    </cacheField>
    <cacheField name="원산지" numFmtId="0">
      <sharedItems/>
    </cacheField>
    <cacheField name="가격" numFmtId="176">
      <sharedItems containsSemiMixedTypes="0" containsString="0" containsNumber="1" containsInteger="1" minValue="2500" maxValue="9100" count="8">
        <n v="8900"/>
        <n v="5500"/>
        <n v="3000"/>
        <n v="6000"/>
        <n v="9100"/>
        <n v="6500"/>
        <n v="8500"/>
        <n v="2500"/>
      </sharedItems>
      <fieldGroup base="4">
        <rangePr autoStart="0" autoEnd="0" startNum="2001" endNum="11000" groupInterval="3000"/>
        <groupItems count="5">
          <s v="&lt;2001"/>
          <s v="2001-5000"/>
          <s v="5001-8000"/>
          <s v="8001-11000"/>
          <s v="&gt;11001"/>
        </groupItems>
      </fieldGroup>
    </cacheField>
    <cacheField name="판매수량_x000a_(단위:EA)" numFmtId="41">
      <sharedItems containsSemiMixedTypes="0" containsString="0" containsNumber="1" containsInteger="1" minValue="178" maxValue="9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PA-051"/>
    <s v="통새우버거세트"/>
    <x v="0"/>
    <s v="베트남"/>
    <x v="0"/>
    <n v="580"/>
  </r>
  <r>
    <s v="CB-102"/>
    <s v="클래식치즈버거"/>
    <x v="1"/>
    <s v="덴마크"/>
    <x v="1"/>
    <n v="430"/>
  </r>
  <r>
    <s v="FR-103"/>
    <s v="프렌치프라이"/>
    <x v="2"/>
    <s v="한국"/>
    <x v="2"/>
    <n v="350"/>
  </r>
  <r>
    <s v="BE-502"/>
    <s v="베이컨에그버거"/>
    <x v="1"/>
    <s v="독일"/>
    <x v="3"/>
    <n v="650"/>
  </r>
  <r>
    <s v="BA-031"/>
    <s v="바베큐버거세트"/>
    <x v="0"/>
    <s v="미국"/>
    <x v="4"/>
    <n v="178"/>
  </r>
  <r>
    <s v="HA-402"/>
    <s v="하와이안버거"/>
    <x v="1"/>
    <s v="호주"/>
    <x v="5"/>
    <n v="423"/>
  </r>
  <r>
    <s v="KO-071"/>
    <s v="한우버거세트"/>
    <x v="0"/>
    <s v="한국"/>
    <x v="6"/>
    <n v="950"/>
  </r>
  <r>
    <s v="CH-503"/>
    <s v="치즈스틱"/>
    <x v="2"/>
    <s v="덴마크"/>
    <x v="7"/>
    <n v="65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missingCaption="**" updatedVersion="6" minRefreshableVersion="3" useAutoFormatting="1" colGrandTotals="0" itemPrintTitles="1" mergeItem="1" createdVersion="6" indent="0" outline="1" outlineData="1" multipleFieldFilters="0" rowHeaderCaption="가격" colHeaderCaption="구분">
  <location ref="B2:H8" firstHeaderRow="1" firstDataRow="3" firstDataCol="1"/>
  <pivotFields count="6">
    <pivotField dataField="1" showAll="0"/>
    <pivotField showAll="0"/>
    <pivotField axis="axisCol" showAll="0" sortType="descending">
      <items count="4">
        <item x="0"/>
        <item x="2"/>
        <item x="1"/>
        <item t="default"/>
      </items>
    </pivotField>
    <pivotField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numFmtId="41"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코드" fld="0" subtotal="count" baseField="0" baseItem="0"/>
    <dataField name="평균 : 판매수량(단위:EA)" fld="5" subtotal="average" baseField="4" baseItem="1"/>
  </dataFields>
  <formats count="8">
    <format dxfId="7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0"/>
          </reference>
          <reference field="4" count="1">
            <x v="3"/>
          </reference>
        </references>
      </pivotArea>
    </format>
    <format dxfId="6">
      <pivotArea field="2" grandRow="1" outline="0" collapsedLevelsAreSubtotals="1" axis="axisCol" fieldPosition="0">
        <references count="2">
          <reference field="4294967294" count="1" selected="0">
            <x v="1"/>
          </reference>
          <reference field="2" count="1" selected="0">
            <x v="0"/>
          </reference>
        </references>
      </pivotArea>
    </format>
    <format dxfId="5">
      <pivotArea field="2" grandRow="1" outline="0" collapsedLevelsAreSubtotals="1" axis="axisCol" fieldPosition="0">
        <references count="2">
          <reference field="4294967294" count="1" selected="0">
            <x v="1"/>
          </reference>
          <reference field="2" count="1" selected="0">
            <x v="1"/>
          </reference>
        </references>
      </pivotArea>
    </format>
    <format dxfId="4">
      <pivotArea field="2" type="button" dataOnly="0" labelOnly="1" outline="0" axis="axisCol" fieldPosition="0"/>
    </format>
    <format dxfId="3">
      <pivotArea collapsedLevelsAreSubtotals="1" fieldPosition="0">
        <references count="3">
          <reference field="4294967294" count="2" selected="0">
            <x v="0"/>
            <x v="1"/>
          </reference>
          <reference field="2" count="1" selected="0">
            <x v="0"/>
          </reference>
          <reference field="4" count="2">
            <x v="1"/>
            <x v="2"/>
          </reference>
        </references>
      </pivotArea>
    </format>
    <format dxfId="2">
      <pivotArea collapsedLevelsAreSubtotals="1" fieldPosition="0">
        <references count="3">
          <reference field="4294967294" count="2" selected="0">
            <x v="0"/>
            <x v="1"/>
          </reference>
          <reference field="2" count="1" selected="0">
            <x v="1"/>
          </reference>
          <reference field="4" count="2">
            <x v="2"/>
            <x v="3"/>
          </reference>
        </references>
      </pivotArea>
    </format>
    <format dxfId="1">
      <pivotArea collapsedLevelsAreSubtotals="1" fieldPosition="0">
        <references count="2">
          <reference field="2" count="1" selected="0">
            <x v="2"/>
          </reference>
          <reference field="4" count="1">
            <x v="1"/>
          </reference>
        </references>
      </pivotArea>
    </format>
    <format dxfId="0">
      <pivotArea collapsedLevelsAreSubtotals="1" fieldPosition="0">
        <references count="2">
          <reference field="2" count="1" selected="0">
            <x v="2"/>
          </reference>
          <reference field="4" count="1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2" name="표2" displayName="표2" ref="B18:G22" totalsRowShown="0" headerRowDxfId="16" dataDxfId="15" tableBorderDxfId="14">
  <autoFilter ref="B18:G22"/>
  <tableColumns count="6">
    <tableColumn id="1" name="제품코드" dataDxfId="13"/>
    <tableColumn id="2" name="메뉴" dataDxfId="12"/>
    <tableColumn id="3" name="구분" dataDxfId="11"/>
    <tableColumn id="4" name="원산지" dataDxfId="10"/>
    <tableColumn id="5" name="가격" dataDxfId="9" dataCellStyle="쉼표 [0]"/>
    <tableColumn id="6" name="판매수량_x000a_(단위:EA)" dataDxfId="8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zoomScaleNormal="100" workbookViewId="0">
      <selection activeCell="D22" sqref="D22"/>
    </sheetView>
  </sheetViews>
  <sheetFormatPr defaultRowHeight="16.5" x14ac:dyDescent="0.3"/>
  <cols>
    <col min="1" max="1" width="1.625" customWidth="1"/>
    <col min="2" max="2" width="10.375" customWidth="1"/>
    <col min="3" max="3" width="18.625" customWidth="1"/>
    <col min="4" max="4" width="9.75" customWidth="1"/>
    <col min="5" max="5" width="9.625" customWidth="1"/>
    <col min="6" max="6" width="11" customWidth="1"/>
    <col min="7" max="7" width="11.625" customWidth="1"/>
    <col min="8" max="8" width="15.125" customWidth="1"/>
    <col min="9" max="9" width="11.75" customWidth="1"/>
    <col min="10" max="10" width="9.375" customWidth="1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27.75" thickBot="1" x14ac:dyDescent="0.35">
      <c r="B4" s="17" t="s">
        <v>0</v>
      </c>
      <c r="C4" s="18" t="s">
        <v>1</v>
      </c>
      <c r="D4" s="18" t="s">
        <v>3</v>
      </c>
      <c r="E4" s="18" t="s">
        <v>4</v>
      </c>
      <c r="F4" s="18" t="s">
        <v>6</v>
      </c>
      <c r="G4" s="19" t="s">
        <v>7</v>
      </c>
      <c r="H4" s="19" t="s">
        <v>8</v>
      </c>
      <c r="I4" s="18" t="s">
        <v>9</v>
      </c>
      <c r="J4" s="20" t="s">
        <v>10</v>
      </c>
    </row>
    <row r="5" spans="2:10" ht="20.100000000000001" customHeight="1" x14ac:dyDescent="0.3">
      <c r="B5" s="3" t="s">
        <v>11</v>
      </c>
      <c r="C5" s="4" t="s">
        <v>20</v>
      </c>
      <c r="D5" s="4" t="s">
        <v>29</v>
      </c>
      <c r="E5" s="4" t="s">
        <v>34</v>
      </c>
      <c r="F5" s="22">
        <v>8900</v>
      </c>
      <c r="G5" s="14">
        <v>580</v>
      </c>
      <c r="H5" s="14">
        <v>1060</v>
      </c>
      <c r="I5" s="4" t="str">
        <f>IF(_xlfn.RANK.AVG(G5,$G$5:$G$12)&lt;=3,_xlfn.RANK.AVG(G5,$G$5:$G$12)&amp;"위"," ")</f>
        <v xml:space="preserve"> </v>
      </c>
      <c r="J5" s="5" t="str">
        <f>CHOOSE(RIGHT(B5,1),"쿠폰증정","음료리필","")</f>
        <v>쿠폰증정</v>
      </c>
    </row>
    <row r="6" spans="2:10" ht="20.100000000000001" customHeight="1" x14ac:dyDescent="0.3">
      <c r="B6" s="6" t="s">
        <v>12</v>
      </c>
      <c r="C6" s="7" t="s">
        <v>21</v>
      </c>
      <c r="D6" s="7" t="s">
        <v>31</v>
      </c>
      <c r="E6" s="7" t="s">
        <v>35</v>
      </c>
      <c r="F6" s="23">
        <v>5500</v>
      </c>
      <c r="G6" s="8">
        <v>430</v>
      </c>
      <c r="H6" s="8">
        <v>850</v>
      </c>
      <c r="I6" s="7" t="str">
        <f t="shared" ref="I6:I12" si="0">IF(_xlfn.RANK.AVG(G6,$G$5:$G$12)&lt;=3,_xlfn.RANK.AVG(G6,$G$5:$G$12)&amp;"위"," ")</f>
        <v xml:space="preserve"> </v>
      </c>
      <c r="J6" s="9" t="str">
        <f t="shared" ref="J6:J12" si="1">CHOOSE(RIGHT(B6,1),"쿠폰증정","음료리필","")</f>
        <v>음료리필</v>
      </c>
    </row>
    <row r="7" spans="2:10" ht="20.100000000000001" customHeight="1" x14ac:dyDescent="0.3">
      <c r="B7" s="6" t="s">
        <v>13</v>
      </c>
      <c r="C7" s="7" t="s">
        <v>22</v>
      </c>
      <c r="D7" s="7" t="s">
        <v>33</v>
      </c>
      <c r="E7" s="7" t="s">
        <v>36</v>
      </c>
      <c r="F7" s="23">
        <v>3000</v>
      </c>
      <c r="G7" s="8">
        <v>350</v>
      </c>
      <c r="H7" s="8">
        <v>330</v>
      </c>
      <c r="I7" s="7" t="str">
        <f t="shared" si="0"/>
        <v xml:space="preserve"> </v>
      </c>
      <c r="J7" s="9" t="str">
        <f t="shared" si="1"/>
        <v/>
      </c>
    </row>
    <row r="8" spans="2:10" ht="20.100000000000001" customHeight="1" x14ac:dyDescent="0.3">
      <c r="B8" s="6" t="s">
        <v>14</v>
      </c>
      <c r="C8" s="7" t="s">
        <v>23</v>
      </c>
      <c r="D8" s="7" t="s">
        <v>31</v>
      </c>
      <c r="E8" s="7" t="s">
        <v>37</v>
      </c>
      <c r="F8" s="23">
        <v>6000</v>
      </c>
      <c r="G8" s="8">
        <v>650</v>
      </c>
      <c r="H8" s="8">
        <v>950</v>
      </c>
      <c r="I8" s="7" t="str">
        <f t="shared" si="0"/>
        <v>3위</v>
      </c>
      <c r="J8" s="9" t="str">
        <f t="shared" si="1"/>
        <v>음료리필</v>
      </c>
    </row>
    <row r="9" spans="2:10" ht="20.100000000000001" customHeight="1" x14ac:dyDescent="0.3">
      <c r="B9" s="6" t="s">
        <v>15</v>
      </c>
      <c r="C9" s="7" t="s">
        <v>24</v>
      </c>
      <c r="D9" s="7" t="s">
        <v>29</v>
      </c>
      <c r="E9" s="7" t="s">
        <v>38</v>
      </c>
      <c r="F9" s="23">
        <v>9100</v>
      </c>
      <c r="G9" s="8">
        <v>178</v>
      </c>
      <c r="H9" s="8">
        <v>1100</v>
      </c>
      <c r="I9" s="7" t="str">
        <f t="shared" si="0"/>
        <v xml:space="preserve"> </v>
      </c>
      <c r="J9" s="9" t="str">
        <f t="shared" si="1"/>
        <v>쿠폰증정</v>
      </c>
    </row>
    <row r="10" spans="2:10" ht="20.100000000000001" customHeight="1" x14ac:dyDescent="0.3">
      <c r="B10" s="6" t="s">
        <v>16</v>
      </c>
      <c r="C10" s="7" t="s">
        <v>25</v>
      </c>
      <c r="D10" s="7" t="s">
        <v>31</v>
      </c>
      <c r="E10" s="7" t="s">
        <v>39</v>
      </c>
      <c r="F10" s="23">
        <v>6500</v>
      </c>
      <c r="G10" s="8">
        <v>423</v>
      </c>
      <c r="H10" s="8">
        <v>920</v>
      </c>
      <c r="I10" s="7" t="str">
        <f t="shared" si="0"/>
        <v xml:space="preserve"> </v>
      </c>
      <c r="J10" s="9" t="str">
        <f t="shared" si="1"/>
        <v>음료리필</v>
      </c>
    </row>
    <row r="11" spans="2:10" ht="20.100000000000001" customHeight="1" x14ac:dyDescent="0.3">
      <c r="B11" s="6" t="s">
        <v>17</v>
      </c>
      <c r="C11" s="7" t="s">
        <v>26</v>
      </c>
      <c r="D11" s="7" t="s">
        <v>29</v>
      </c>
      <c r="E11" s="7" t="s">
        <v>36</v>
      </c>
      <c r="F11" s="23">
        <v>8500</v>
      </c>
      <c r="G11" s="8">
        <v>950</v>
      </c>
      <c r="H11" s="8">
        <v>1080</v>
      </c>
      <c r="I11" s="7" t="str">
        <f t="shared" si="0"/>
        <v>1위</v>
      </c>
      <c r="J11" s="9" t="str">
        <f t="shared" si="1"/>
        <v>쿠폰증정</v>
      </c>
    </row>
    <row r="12" spans="2:10" ht="20.100000000000001" customHeight="1" thickBot="1" x14ac:dyDescent="0.35">
      <c r="B12" s="15" t="s">
        <v>18</v>
      </c>
      <c r="C12" s="10" t="s">
        <v>27</v>
      </c>
      <c r="D12" s="10" t="s">
        <v>33</v>
      </c>
      <c r="E12" s="10" t="s">
        <v>40</v>
      </c>
      <c r="F12" s="24">
        <v>2500</v>
      </c>
      <c r="G12" s="16">
        <v>657</v>
      </c>
      <c r="H12" s="16">
        <v>250</v>
      </c>
      <c r="I12" s="10" t="str">
        <f t="shared" si="0"/>
        <v>2위</v>
      </c>
      <c r="J12" s="11" t="str">
        <f t="shared" si="1"/>
        <v/>
      </c>
    </row>
    <row r="13" spans="2:10" ht="20.100000000000001" customHeight="1" x14ac:dyDescent="0.3">
      <c r="B13" s="41" t="s">
        <v>41</v>
      </c>
      <c r="C13" s="42"/>
      <c r="D13" s="42"/>
      <c r="E13" s="12">
        <f>MAX(열량)</f>
        <v>1100</v>
      </c>
      <c r="F13" s="45"/>
      <c r="G13" s="42" t="s">
        <v>43</v>
      </c>
      <c r="H13" s="42"/>
      <c r="I13" s="42"/>
      <c r="J13" s="13">
        <f>DSUM(D4:G12,4,D4:D5)</f>
        <v>1708</v>
      </c>
    </row>
    <row r="14" spans="2:10" ht="20.100000000000001" customHeight="1" thickBot="1" x14ac:dyDescent="0.35">
      <c r="B14" s="43" t="s">
        <v>42</v>
      </c>
      <c r="C14" s="44"/>
      <c r="D14" s="44"/>
      <c r="E14" s="10">
        <f>SUMPRODUCT(F5:F12,G5:G12)</f>
        <v>26563800</v>
      </c>
      <c r="F14" s="46"/>
      <c r="G14" s="21" t="s">
        <v>1</v>
      </c>
      <c r="H14" s="10" t="s">
        <v>19</v>
      </c>
      <c r="I14" s="21" t="s">
        <v>44</v>
      </c>
      <c r="J14" s="11">
        <f>VLOOKUP(H14,C5:G12,4,FALSE)*VLOOKUP(H14,C5:G12,5,FALSE)</f>
        <v>5162000</v>
      </c>
    </row>
  </sheetData>
  <mergeCells count="4">
    <mergeCell ref="B13:D13"/>
    <mergeCell ref="B14:D14"/>
    <mergeCell ref="F13:F14"/>
    <mergeCell ref="G13:I13"/>
  </mergeCells>
  <phoneticPr fontId="2" type="noConversion"/>
  <conditionalFormatting sqref="G5:G1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{962C0F8E-18E6-4629-AB51-4CA14679B6B7}</x14:id>
        </ext>
      </extLst>
    </cfRule>
  </conditionalFormatting>
  <dataValidations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9" orientation="portrait" horizontalDpi="4294967292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62C0F8E-18E6-4629-AB51-4CA14679B6B7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workbookViewId="0">
      <selection activeCell="I23" sqref="I23"/>
    </sheetView>
  </sheetViews>
  <sheetFormatPr defaultRowHeight="16.5" x14ac:dyDescent="0.3"/>
  <cols>
    <col min="1" max="1" width="1.625" customWidth="1"/>
    <col min="2" max="2" width="10.375" customWidth="1"/>
    <col min="3" max="3" width="18.625" customWidth="1"/>
    <col min="4" max="4" width="9.75" customWidth="1"/>
    <col min="5" max="5" width="9.625" customWidth="1"/>
    <col min="6" max="6" width="11" customWidth="1"/>
    <col min="7" max="7" width="11.625" customWidth="1"/>
  </cols>
  <sheetData>
    <row r="1" spans="2:7" ht="17.25" thickBot="1" x14ac:dyDescent="0.35"/>
    <row r="2" spans="2:7" ht="27.75" thickBot="1" x14ac:dyDescent="0.35">
      <c r="B2" s="17" t="s">
        <v>0</v>
      </c>
      <c r="C2" s="18" t="s">
        <v>1</v>
      </c>
      <c r="D2" s="18" t="s">
        <v>3</v>
      </c>
      <c r="E2" s="18" t="s">
        <v>4</v>
      </c>
      <c r="F2" s="18" t="s">
        <v>6</v>
      </c>
      <c r="G2" s="19" t="s">
        <v>7</v>
      </c>
    </row>
    <row r="3" spans="2:7" x14ac:dyDescent="0.3">
      <c r="B3" s="3" t="s">
        <v>11</v>
      </c>
      <c r="C3" s="4" t="s">
        <v>20</v>
      </c>
      <c r="D3" s="4" t="s">
        <v>29</v>
      </c>
      <c r="E3" s="4" t="s">
        <v>34</v>
      </c>
      <c r="F3" s="22">
        <v>8900</v>
      </c>
      <c r="G3" s="14">
        <v>580</v>
      </c>
    </row>
    <row r="4" spans="2:7" x14ac:dyDescent="0.3">
      <c r="B4" s="6" t="s">
        <v>12</v>
      </c>
      <c r="C4" s="7" t="s">
        <v>21</v>
      </c>
      <c r="D4" s="7" t="s">
        <v>31</v>
      </c>
      <c r="E4" s="7" t="s">
        <v>35</v>
      </c>
      <c r="F4" s="23">
        <v>5500</v>
      </c>
      <c r="G4" s="8">
        <v>430</v>
      </c>
    </row>
    <row r="5" spans="2:7" x14ac:dyDescent="0.3">
      <c r="B5" s="6" t="s">
        <v>13</v>
      </c>
      <c r="C5" s="7" t="s">
        <v>22</v>
      </c>
      <c r="D5" s="7" t="s">
        <v>33</v>
      </c>
      <c r="E5" s="7" t="s">
        <v>36</v>
      </c>
      <c r="F5" s="23">
        <v>3000</v>
      </c>
      <c r="G5" s="8">
        <v>350</v>
      </c>
    </row>
    <row r="6" spans="2:7" x14ac:dyDescent="0.3">
      <c r="B6" s="6" t="s">
        <v>14</v>
      </c>
      <c r="C6" s="7" t="s">
        <v>23</v>
      </c>
      <c r="D6" s="7" t="s">
        <v>31</v>
      </c>
      <c r="E6" s="7" t="s">
        <v>37</v>
      </c>
      <c r="F6" s="23">
        <v>6000</v>
      </c>
      <c r="G6" s="8">
        <v>650</v>
      </c>
    </row>
    <row r="7" spans="2:7" x14ac:dyDescent="0.3">
      <c r="B7" s="6" t="s">
        <v>15</v>
      </c>
      <c r="C7" s="7" t="s">
        <v>24</v>
      </c>
      <c r="D7" s="7" t="s">
        <v>29</v>
      </c>
      <c r="E7" s="7" t="s">
        <v>38</v>
      </c>
      <c r="F7" s="23">
        <v>9100</v>
      </c>
      <c r="G7" s="8">
        <v>178</v>
      </c>
    </row>
    <row r="8" spans="2:7" x14ac:dyDescent="0.3">
      <c r="B8" s="6" t="s">
        <v>16</v>
      </c>
      <c r="C8" s="7" t="s">
        <v>25</v>
      </c>
      <c r="D8" s="7" t="s">
        <v>31</v>
      </c>
      <c r="E8" s="7" t="s">
        <v>39</v>
      </c>
      <c r="F8" s="23">
        <v>6500</v>
      </c>
      <c r="G8" s="8">
        <v>423</v>
      </c>
    </row>
    <row r="9" spans="2:7" x14ac:dyDescent="0.3">
      <c r="B9" s="6" t="s">
        <v>17</v>
      </c>
      <c r="C9" s="7" t="s">
        <v>26</v>
      </c>
      <c r="D9" s="7" t="s">
        <v>29</v>
      </c>
      <c r="E9" s="7" t="s">
        <v>36</v>
      </c>
      <c r="F9" s="23">
        <v>8500</v>
      </c>
      <c r="G9" s="8">
        <v>950</v>
      </c>
    </row>
    <row r="10" spans="2:7" ht="17.25" thickBot="1" x14ac:dyDescent="0.35">
      <c r="B10" s="15" t="s">
        <v>18</v>
      </c>
      <c r="C10" s="10" t="s">
        <v>27</v>
      </c>
      <c r="D10" s="10" t="s">
        <v>33</v>
      </c>
      <c r="E10" s="10" t="s">
        <v>40</v>
      </c>
      <c r="F10" s="24">
        <v>2500</v>
      </c>
      <c r="G10" s="16">
        <v>657</v>
      </c>
    </row>
    <row r="12" spans="2:7" ht="17.25" thickBot="1" x14ac:dyDescent="0.35"/>
    <row r="13" spans="2:7" ht="27" x14ac:dyDescent="0.3">
      <c r="B13" s="18" t="s">
        <v>4</v>
      </c>
      <c r="C13" s="19" t="s">
        <v>7</v>
      </c>
    </row>
    <row r="14" spans="2:7" x14ac:dyDescent="0.3">
      <c r="B14" s="7" t="s">
        <v>36</v>
      </c>
    </row>
    <row r="15" spans="2:7" x14ac:dyDescent="0.3">
      <c r="C15" t="s">
        <v>45</v>
      </c>
    </row>
    <row r="18" spans="2:7" ht="27" x14ac:dyDescent="0.3">
      <c r="B18" s="29" t="s">
        <v>0</v>
      </c>
      <c r="C18" s="30" t="s">
        <v>1</v>
      </c>
      <c r="D18" s="30" t="s">
        <v>3</v>
      </c>
      <c r="E18" s="30" t="s">
        <v>4</v>
      </c>
      <c r="F18" s="30" t="s">
        <v>6</v>
      </c>
      <c r="G18" s="31" t="s">
        <v>7</v>
      </c>
    </row>
    <row r="19" spans="2:7" x14ac:dyDescent="0.3">
      <c r="B19" s="27" t="s">
        <v>13</v>
      </c>
      <c r="C19" s="25" t="s">
        <v>22</v>
      </c>
      <c r="D19" s="25" t="s">
        <v>33</v>
      </c>
      <c r="E19" s="25" t="s">
        <v>36</v>
      </c>
      <c r="F19" s="26">
        <v>3000</v>
      </c>
      <c r="G19" s="28">
        <v>350</v>
      </c>
    </row>
    <row r="20" spans="2:7" x14ac:dyDescent="0.3">
      <c r="B20" s="27" t="s">
        <v>14</v>
      </c>
      <c r="C20" s="25" t="s">
        <v>23</v>
      </c>
      <c r="D20" s="25" t="s">
        <v>31</v>
      </c>
      <c r="E20" s="25" t="s">
        <v>37</v>
      </c>
      <c r="F20" s="26">
        <v>6000</v>
      </c>
      <c r="G20" s="28">
        <v>650</v>
      </c>
    </row>
    <row r="21" spans="2:7" x14ac:dyDescent="0.3">
      <c r="B21" s="27" t="s">
        <v>17</v>
      </c>
      <c r="C21" s="25" t="s">
        <v>26</v>
      </c>
      <c r="D21" s="25" t="s">
        <v>29</v>
      </c>
      <c r="E21" s="25" t="s">
        <v>36</v>
      </c>
      <c r="F21" s="26">
        <v>8500</v>
      </c>
      <c r="G21" s="28">
        <v>950</v>
      </c>
    </row>
    <row r="22" spans="2:7" x14ac:dyDescent="0.3">
      <c r="B22" s="32" t="s">
        <v>18</v>
      </c>
      <c r="C22" s="33" t="s">
        <v>27</v>
      </c>
      <c r="D22" s="33" t="s">
        <v>33</v>
      </c>
      <c r="E22" s="33" t="s">
        <v>40</v>
      </c>
      <c r="F22" s="34">
        <v>2500</v>
      </c>
      <c r="G22" s="35">
        <v>657</v>
      </c>
    </row>
  </sheetData>
  <phoneticPr fontId="2" type="noConversion"/>
  <conditionalFormatting sqref="G3:G1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{6E61D418-5D26-461F-902A-3D2C5E1673F8}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E61D418-5D26-461F-902A-3D2C5E1673F8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C5" sqref="C5"/>
    </sheetView>
  </sheetViews>
  <sheetFormatPr defaultRowHeight="16.5" x14ac:dyDescent="0.3"/>
  <cols>
    <col min="1" max="1" width="1.625" customWidth="1"/>
    <col min="2" max="2" width="11.375" customWidth="1"/>
    <col min="3" max="3" width="15.25" customWidth="1"/>
    <col min="4" max="4" width="24" bestFit="1" customWidth="1"/>
    <col min="5" max="5" width="15.25" customWidth="1"/>
    <col min="6" max="6" width="24" bestFit="1" customWidth="1"/>
    <col min="7" max="7" width="15.25" bestFit="1" customWidth="1"/>
    <col min="8" max="8" width="24" bestFit="1" customWidth="1"/>
    <col min="9" max="9" width="20.125" bestFit="1" customWidth="1"/>
    <col min="10" max="10" width="28.875" bestFit="1" customWidth="1"/>
  </cols>
  <sheetData>
    <row r="2" spans="2:8" x14ac:dyDescent="0.3">
      <c r="B2" s="1"/>
      <c r="C2" s="39" t="s">
        <v>2</v>
      </c>
      <c r="D2" s="1"/>
      <c r="E2" s="1"/>
      <c r="F2" s="1"/>
      <c r="G2" s="1"/>
      <c r="H2" s="1"/>
    </row>
    <row r="3" spans="2:8" x14ac:dyDescent="0.3">
      <c r="B3" s="1"/>
      <c r="C3" s="47" t="s">
        <v>28</v>
      </c>
      <c r="D3" s="48"/>
      <c r="E3" s="47" t="s">
        <v>32</v>
      </c>
      <c r="F3" s="48"/>
      <c r="G3" s="47" t="s">
        <v>30</v>
      </c>
      <c r="H3" s="48"/>
    </row>
    <row r="4" spans="2:8" x14ac:dyDescent="0.3">
      <c r="B4" s="39" t="s">
        <v>5</v>
      </c>
      <c r="C4" s="2" t="s">
        <v>50</v>
      </c>
      <c r="D4" s="2" t="s">
        <v>52</v>
      </c>
      <c r="E4" s="2" t="s">
        <v>50</v>
      </c>
      <c r="F4" s="2" t="s">
        <v>52</v>
      </c>
      <c r="G4" s="2" t="s">
        <v>50</v>
      </c>
      <c r="H4" s="2" t="s">
        <v>52</v>
      </c>
    </row>
    <row r="5" spans="2:8" x14ac:dyDescent="0.3">
      <c r="B5" s="36" t="s">
        <v>47</v>
      </c>
      <c r="C5" s="40" t="s">
        <v>51</v>
      </c>
      <c r="D5" s="40" t="s">
        <v>51</v>
      </c>
      <c r="E5" s="37">
        <v>2</v>
      </c>
      <c r="F5" s="37">
        <v>503.5</v>
      </c>
      <c r="G5" s="40" t="s">
        <v>51</v>
      </c>
      <c r="H5" s="40" t="s">
        <v>51</v>
      </c>
    </row>
    <row r="6" spans="2:8" x14ac:dyDescent="0.3">
      <c r="B6" s="36" t="s">
        <v>48</v>
      </c>
      <c r="C6" s="40" t="s">
        <v>51</v>
      </c>
      <c r="D6" s="40" t="s">
        <v>51</v>
      </c>
      <c r="E6" s="40" t="s">
        <v>51</v>
      </c>
      <c r="F6" s="40" t="s">
        <v>51</v>
      </c>
      <c r="G6" s="37">
        <v>3</v>
      </c>
      <c r="H6" s="37">
        <v>501</v>
      </c>
    </row>
    <row r="7" spans="2:8" x14ac:dyDescent="0.3">
      <c r="B7" s="36" t="s">
        <v>49</v>
      </c>
      <c r="C7" s="37">
        <v>3</v>
      </c>
      <c r="D7" s="38">
        <v>569.33333333333337</v>
      </c>
      <c r="E7" s="40" t="s">
        <v>51</v>
      </c>
      <c r="F7" s="40" t="s">
        <v>51</v>
      </c>
      <c r="G7" s="40" t="s">
        <v>51</v>
      </c>
      <c r="H7" s="40" t="s">
        <v>51</v>
      </c>
    </row>
    <row r="8" spans="2:8" x14ac:dyDescent="0.3">
      <c r="B8" s="36" t="s">
        <v>46</v>
      </c>
      <c r="C8" s="37">
        <v>3</v>
      </c>
      <c r="D8" s="38">
        <v>569.33333333333337</v>
      </c>
      <c r="E8" s="37">
        <v>2</v>
      </c>
      <c r="F8" s="38">
        <v>503.5</v>
      </c>
      <c r="G8" s="37">
        <v>3</v>
      </c>
      <c r="H8" s="37">
        <v>501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열량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SY</cp:lastModifiedBy>
  <dcterms:created xsi:type="dcterms:W3CDTF">2026-07-31T05:41:50Z</dcterms:created>
  <dcterms:modified xsi:type="dcterms:W3CDTF">2026-07-31T06:24:28Z</dcterms:modified>
</cp:coreProperties>
</file>