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ens20241214\Desktop\Study\컴활\2027_컴활2급_실기_기본서\컴활2급실기\03 기본모의고사\"/>
    </mc:Choice>
  </mc:AlternateContent>
  <xr:revisionPtr revIDLastSave="0" documentId="8_{EA3CACA3-5165-4553-B5BB-682EEA1CC0B0}" xr6:coauthVersionLast="47" xr6:coauthVersionMax="47" xr10:uidLastSave="{00000000-0000-0000-0000-000000000000}"/>
  <bookViews>
    <workbookView xWindow="-120" yWindow="-120" windowWidth="29040" windowHeight="17520" activeTab="2" xr2:uid="{1EA7D4BC-0E71-467A-81F4-8371BAA0CFDB}"/>
  </bookViews>
  <sheets>
    <sheet name="기본작업-3" sheetId="3" r:id="rId1"/>
    <sheet name="기본작업-4" sheetId="9" r:id="rId2"/>
    <sheet name="계산작업" sheetId="4" r:id="rId3"/>
    <sheet name="분석작업-1" sheetId="5" r:id="rId4"/>
    <sheet name="분석작업-2" sheetId="6" r:id="rId5"/>
    <sheet name="시나리오 요약" sheetId="12" r:id="rId6"/>
    <sheet name="분석작업-3" sheetId="10" r:id="rId7"/>
    <sheet name="매크로작업" sheetId="7" r:id="rId8"/>
    <sheet name="차트작업" sheetId="8" r:id="rId9"/>
  </sheets>
  <definedNames>
    <definedName name="_xlnm._FilterDatabase" localSheetId="1" hidden="1">'기본작업-4'!$A$3:$F$12</definedName>
    <definedName name="_xlnm.Criteria" localSheetId="1">'기본작업-4'!$A$15:$B$17</definedName>
    <definedName name="_xlnm.Extract" localSheetId="1">'기본작업-4'!$A$20:$F$20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4" l="1"/>
  <c r="I16" i="4" a="1"/>
  <c r="I16" i="4" s="1"/>
  <c r="I17" i="4" a="1"/>
  <c r="I17" i="4"/>
  <c r="I18" i="4" a="1"/>
  <c r="I18" i="4" s="1"/>
  <c r="I19" i="4" a="1"/>
  <c r="I19" i="4" s="1"/>
  <c r="I20" i="4" a="1"/>
  <c r="I20" i="4"/>
  <c r="I21" i="4" a="1"/>
  <c r="I21" i="4"/>
  <c r="I22" i="4" a="1"/>
  <c r="I22" i="4" s="1"/>
  <c r="I23" i="4" a="1"/>
  <c r="I23" i="4"/>
  <c r="I15" i="4" a="1"/>
  <c r="I15" i="4" s="1"/>
  <c r="H16" i="4"/>
  <c r="H17" i="4"/>
  <c r="H18" i="4"/>
  <c r="H19" i="4"/>
  <c r="H20" i="4"/>
  <c r="H21" i="4"/>
  <c r="H22" i="4"/>
  <c r="H23" i="4"/>
  <c r="H15" i="4"/>
  <c r="K3" i="4"/>
  <c r="E3" i="4"/>
  <c r="E21" i="7"/>
  <c r="E4" i="9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<sst xmlns="http://schemas.openxmlformats.org/spreadsheetml/2006/main" count="433" uniqueCount="248">
  <si>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</si>
  <si>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</si>
  <si>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</si>
  <si>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</si>
  <si>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</si>
  <si>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</si>
  <si>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</si>
  <si>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</si>
  <si>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</si>
  <si>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</si>
  <si>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</si>
  <si>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</si>
  <si>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</si>
  <si>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</si>
  <si>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</si>
  <si>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</si>
  <si>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</si>
  <si>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</si>
  <si>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</si>
  <si>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</si>
  <si>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</si>
  <si>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</si>
  <si>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</si>
  <si>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</si>
  <si>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</si>
  <si>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</si>
  <si>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</si>
  <si>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</si>
  <si>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</si>
  <si>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</si>
  <si>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</si>
  <si>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</si>
  <si>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</si>
  <si>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</si>
  <si>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</si>
  <si>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</si>
  <si>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</si>
  <si>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</si>
  <si>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</si>
  <si>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</si>
  <si>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</si>
  <si>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</si>
  <si>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</si>
  <si>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</si>
  <si>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</si>
  <si>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</si>
  <si>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</si>
  <si>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</si>
  <si>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</si>
  <si>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</si>
  <si>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</si>
  <si>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</si>
  <si>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</si>
  <si>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</si>
  <si>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</si>
  <si>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</si>
  <si>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</si>
  <si>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</si>
  <si>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</si>
  <si>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</si>
  <si>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</si>
  <si>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</si>
  <si>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</si>
  <si>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</si>
  <si>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</si>
  <si>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</si>
  <si>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</si>
  <si>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</si>
  <si>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</si>
  <si>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</si>
  <si>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</si>
  <si>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</si>
  <si>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</si>
  <si>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</si>
  <si>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</si>
  <si>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</si>
  <si>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</si>
  <si>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</si>
  <si>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</si>
  <si>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</si>
  <si>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</si>
  <si>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</si>
  <si>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</si>
  <si>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</si>
  <si>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</si>
  <si>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</si>
  <si>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</si>
  <si>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</si>
  <si>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</si>
  <si>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</si>
  <si>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</si>
  <si>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</si>
  <si>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</si>
  <si>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</si>
  <si>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</si>
  <si>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</si>
  <si>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</si>
  <si>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</si>
  <si>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</si>
  <si>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</si>
  <si>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</si>
  <si>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</si>
  <si>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</si>
  <si>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</si>
  <si>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</si>
  <si>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</si>
  <si>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</si>
  <si>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</si>
  <si>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</si>
  <si>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</si>
  <si>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</si>
  <si>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</si>
  <si>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</si>
  <si>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</si>
  <si>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</si>
  <si>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</si>
  <si>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</si>
  <si>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</si>
  <si>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</si>
  <si>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</si>
  <si>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</si>
  <si>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</si>
  <si>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</si>
  <si>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</si>
  <si>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</si>
  <si>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</si>
  <si>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</si>
  <si>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</si>
  <si>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</si>
  <si>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</si>
  <si>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</si>
  <si>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</si>
  <si>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</si>
  <si>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</si>
  <si>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</si>
  <si>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</si>
  <si>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</si>
  <si>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</si>
  <si>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</si>
  <si>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</si>
  <si>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</si>
  <si>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</si>
  <si>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</si>
  <si>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</si>
  <si>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</si>
  <si>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</si>
  <si>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</si>
  <si>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</si>
  <si>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</si>
  <si>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</si>
  <si>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</si>
  <si>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</si>
  <si>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</si>
  <si>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</si>
  <si>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</si>
  <si>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</si>
  <si>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</si>
  <si>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</si>
  <si>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</si>
  <si>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</si>
  <si>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</si>
  <si>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</si>
  <si>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</si>
  <si>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</si>
  <si>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</si>
  <si>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</si>
  <si>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</si>
  <si>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</si>
  <si>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</si>
  <si>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</si>
  <si>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</si>
  <si>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</si>
  <si>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</si>
  <si>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</si>
  <si>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</si>
  <si>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</si>
  <si>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</si>
  <si>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</si>
  <si>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</si>
  <si>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</si>
  <si>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</si>
  <si>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</si>
  <si>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</si>
  <si>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</si>
  <si>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</si>
  <si>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</si>
  <si>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</si>
  <si>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</si>
  <si>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</si>
  <si>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</si>
  <si>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</si>
  <si>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</si>
  <si>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</si>
  <si>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</si>
  <si>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</si>
  <si>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</si>
  <si>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</si>
  <si>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</si>
  <si>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</si>
  <si>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</si>
  <si>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</si>
  <si>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</si>
  <si>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</si>
  <si>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</si>
  <si>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</si>
  <si>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</si>
  <si>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</si>
  <si>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</si>
  <si>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</si>
  <si>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</si>
  <si>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</si>
  <si>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</si>
  <si>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</si>
  <si>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</si>
  <si>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</si>
  <si>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</si>
  <si>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</si>
  <si>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</si>
  <si>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</si>
  <si>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</si>
  <si>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</si>
  <si>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</si>
  <si>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평균</t>
    <phoneticPr fontId="1" type="noConversion"/>
  </si>
  <si>
    <t>봉사</t>
    <phoneticPr fontId="1" type="noConversion"/>
  </si>
  <si>
    <t>&lt;60</t>
    <phoneticPr fontId="1" type="noConversion"/>
  </si>
  <si>
    <t>&gt;90</t>
    <phoneticPr fontId="1" type="noConversion"/>
  </si>
  <si>
    <t>충북*</t>
    <phoneticPr fontId="1" type="noConversion"/>
  </si>
  <si>
    <t>경기*</t>
    <phoneticPr fontId="1" type="noConversion"/>
  </si>
  <si>
    <t>(모두)</t>
  </si>
  <si>
    <t>행 레이블</t>
  </si>
  <si>
    <t>열 레이블</t>
  </si>
  <si>
    <t>전체 최대 : 수량</t>
  </si>
  <si>
    <t>최대 : 수량</t>
  </si>
  <si>
    <t>전체 최대 : 매출액</t>
  </si>
  <si>
    <t>최대 : 매출액</t>
  </si>
  <si>
    <t>$B$20</t>
  </si>
  <si>
    <t>$B$22</t>
  </si>
  <si>
    <t>$E$17</t>
  </si>
  <si>
    <t>단가인상</t>
  </si>
  <si>
    <t>만든 사람 Jio 날짜 2026-10-05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</si>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</sst>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7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77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7" fillId="3" borderId="9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8" fillId="4" borderId="0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right" vertical="center"/>
    </xf>
    <xf numFmtId="0" fontId="6" fillId="3" borderId="9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1" fillId="0" borderId="0" xfId="0" applyFont="1" applyFill="1" applyBorder="1" applyAlignment="1">
      <alignment vertical="top" wrapText="1"/>
    </xf>
    <xf numFmtId="42" fontId="0" fillId="0" borderId="1" xfId="1" applyNumberFormat="1" applyFon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4">
    <dxf>
      <numFmt numFmtId="177" formatCode="#,##0_ "/>
    </dxf>
    <dxf>
      <numFmt numFmtId="177" formatCode="#,##0_ "/>
    </dxf>
    <dxf>
      <numFmt numFmtId="177" formatCode="#,##0_ "/>
    </dxf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차트작업!$A$4:$A$12</c15:sqref>
                  </c15:fullRef>
                </c:ext>
              </c:extLst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차트작업!$D$4:$D$12</c15:sqref>
                  </c15:fullRef>
                </c:ext>
              </c:extLst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차트작업!$A$4:$A$12</c15:sqref>
                  </c15:fullRef>
                </c:ext>
              </c:extLst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차트작업!$E$4:$E$12</c15:sqref>
                  </c15:fullRef>
                </c:ext>
              </c:extLst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9874351"/>
        <c:axId val="2129873935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2129873935"/>
        <c:scaling>
          <c:orientation val="minMax"/>
        </c:scaling>
        <c:delete val="0"/>
        <c:axPos val="r"/>
        <c:numFmt formatCode="#,##0_);[Red]\(#,##0\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29874351"/>
        <c:crosses val="max"/>
        <c:crossBetween val="between"/>
      </c:valAx>
      <c:catAx>
        <c:axId val="212987435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987393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</xdr:row>
          <xdr:rowOff>9525</xdr:rowOff>
        </xdr:from>
        <xdr:to>
          <xdr:col>7</xdr:col>
          <xdr:colOff>676275</xdr:colOff>
          <xdr:row>18</xdr:row>
          <xdr:rowOff>200025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28575</xdr:colOff>
      <xdr:row>19</xdr:row>
      <xdr:rowOff>0</xdr:rowOff>
    </xdr:from>
    <xdr:to>
      <xdr:col>7</xdr:col>
      <xdr:colOff>676275</xdr:colOff>
      <xdr:row>20</xdr:row>
      <xdr:rowOff>200025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2588AC82-6242-4096-AEE9-76FEC0CA46B0}"/>
            </a:ext>
          </a:extLst>
        </xdr:cNvPr>
        <xdr:cNvSpPr/>
      </xdr:nvSpPr>
      <xdr:spPr>
        <a:xfrm>
          <a:off x="4124325" y="4029075"/>
          <a:ext cx="1333500" cy="4095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io" refreshedDate="46300.80121863426" createdVersion="7" refreshedVersion="7" minRefreshableVersion="3" recordCount="8" xr:uid="{12A29CE0-27AA-4413-B959-3117684F6626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096632-2F8A-4DB5-B648-106665456F63}" name="피벗 테이블1" cacheId="4" dataOnRows="1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2" baseItem="0"/>
    <dataField name="최대 : 매출액" fld="6" subtotal="max" baseField="2" baseItem="0"/>
  </dataFields>
  <formats count="3">
    <format dxfId="2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1"/>
          </reference>
        </references>
      </pivotArea>
    </format>
    <format dxfId="1">
      <pivotArea field="2" grandRow="1" outline="0" collapsedLevelsAreSubtotals="1" axis="axisRow" fieldPosition="0">
        <references count="1">
          <reference field="4294967294" count="2" selected="0">
            <x v="0"/>
            <x v="1"/>
          </reference>
        </references>
      </pivotArea>
    </format>
    <format dxfId="0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0"/>
          </reference>
        </references>
      </pivotArea>
    </format>
  </format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activeCell="A4" sqref="A4:F12"/>
    </sheetView>
  </sheetViews>
  <sheetFormatPr defaultRowHeight="16.5" x14ac:dyDescent="0.3"/>
  <cols>
    <col min="3" max="3" width="9.125" bestFit="1" customWidth="1"/>
    <col min="4" max="4" width="9.375" bestFit="1" customWidth="1"/>
    <col min="5" max="6" width="9.125" bestFit="1" customWidth="1"/>
  </cols>
  <sheetData>
    <row r="1" spans="1:6" ht="20.25" x14ac:dyDescent="0.3">
      <c r="A1" s="11" t="s">
        <v>77</v>
      </c>
      <c r="B1" s="11"/>
      <c r="C1" s="11"/>
      <c r="D1" s="11"/>
      <c r="E1" s="11"/>
      <c r="F1" s="11"/>
    </row>
    <row r="2" spans="1:6" x14ac:dyDescent="0.3">
      <c r="F2" s="7" t="s">
        <v>78</v>
      </c>
    </row>
    <row r="3" spans="1:6" x14ac:dyDescent="0.3">
      <c r="A3" s="4" t="s">
        <v>79</v>
      </c>
      <c r="B3" s="4" t="s">
        <v>80</v>
      </c>
      <c r="C3" s="4" t="s">
        <v>81</v>
      </c>
      <c r="D3" s="4" t="s">
        <v>82</v>
      </c>
      <c r="E3" s="4" t="s">
        <v>83</v>
      </c>
      <c r="F3" s="4" t="s">
        <v>84</v>
      </c>
    </row>
    <row r="4" spans="1:6" x14ac:dyDescent="0.3">
      <c r="A4" s="4" t="s">
        <v>85</v>
      </c>
      <c r="B4" s="4" t="s">
        <v>86</v>
      </c>
      <c r="C4" s="4" t="s">
        <v>87</v>
      </c>
      <c r="D4" s="6">
        <v>41000</v>
      </c>
      <c r="E4" s="6">
        <v>24000</v>
      </c>
      <c r="F4" s="6">
        <v>6000</v>
      </c>
    </row>
    <row r="5" spans="1:6" x14ac:dyDescent="0.3">
      <c r="A5" s="4" t="s">
        <v>88</v>
      </c>
      <c r="B5" s="4" t="s">
        <v>89</v>
      </c>
      <c r="C5" s="4" t="s">
        <v>87</v>
      </c>
      <c r="D5" s="6">
        <v>10000</v>
      </c>
      <c r="E5" s="6">
        <v>7000</v>
      </c>
      <c r="F5" s="6">
        <v>5000</v>
      </c>
    </row>
    <row r="6" spans="1:6" x14ac:dyDescent="0.3">
      <c r="A6" s="4" t="s">
        <v>90</v>
      </c>
      <c r="B6" s="4" t="s">
        <v>91</v>
      </c>
      <c r="C6" s="4" t="s">
        <v>87</v>
      </c>
      <c r="D6" s="6">
        <v>17000</v>
      </c>
      <c r="E6" s="6">
        <v>11000</v>
      </c>
      <c r="F6" s="6">
        <v>6000</v>
      </c>
    </row>
    <row r="7" spans="1:6" x14ac:dyDescent="0.3">
      <c r="A7" s="4" t="s">
        <v>92</v>
      </c>
      <c r="B7" s="4" t="s">
        <v>93</v>
      </c>
      <c r="C7" s="4" t="s">
        <v>94</v>
      </c>
      <c r="D7" s="6">
        <v>8000</v>
      </c>
      <c r="E7" s="6"/>
      <c r="F7" s="6">
        <v>5000</v>
      </c>
    </row>
    <row r="8" spans="1:6" x14ac:dyDescent="0.3">
      <c r="A8" s="4" t="s">
        <v>95</v>
      </c>
      <c r="B8" s="4" t="s">
        <v>89</v>
      </c>
      <c r="C8" s="4" t="s">
        <v>87</v>
      </c>
      <c r="D8" s="6">
        <v>25000</v>
      </c>
      <c r="E8" s="6">
        <v>15000</v>
      </c>
      <c r="F8" s="6">
        <v>5000</v>
      </c>
    </row>
    <row r="9" spans="1:6" x14ac:dyDescent="0.3">
      <c r="A9" s="4" t="s">
        <v>96</v>
      </c>
      <c r="B9" s="4" t="s">
        <v>91</v>
      </c>
      <c r="C9" s="4" t="s">
        <v>87</v>
      </c>
      <c r="D9" s="6">
        <v>16000</v>
      </c>
      <c r="E9" s="6"/>
      <c r="F9" s="6">
        <v>14000</v>
      </c>
    </row>
    <row r="10" spans="1:6" x14ac:dyDescent="0.3">
      <c r="A10" s="4" t="s">
        <v>97</v>
      </c>
      <c r="B10" s="4" t="s">
        <v>98</v>
      </c>
      <c r="C10" s="4" t="s">
        <v>99</v>
      </c>
      <c r="D10" s="6">
        <v>19000</v>
      </c>
      <c r="E10" s="6">
        <v>15000</v>
      </c>
      <c r="F10" s="6">
        <v>8000</v>
      </c>
    </row>
    <row r="11" spans="1:6" x14ac:dyDescent="0.3">
      <c r="A11" s="4" t="s">
        <v>100</v>
      </c>
      <c r="B11" s="4" t="s">
        <v>86</v>
      </c>
      <c r="C11" s="4" t="s">
        <v>94</v>
      </c>
      <c r="D11" s="6"/>
      <c r="E11" s="6">
        <v>5000</v>
      </c>
      <c r="F11" s="6"/>
    </row>
    <row r="12" spans="1:6" x14ac:dyDescent="0.3">
      <c r="A12" s="4" t="s">
        <v>101</v>
      </c>
      <c r="B12" s="4" t="s">
        <v>93</v>
      </c>
      <c r="C12" s="4" t="s">
        <v>87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3" priority="1">
      <formula>LEFT($B4,1)="경"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3"/>
  <sheetViews>
    <sheetView workbookViewId="0">
      <selection activeCell="D21" sqref="D21"/>
    </sheetView>
  </sheetViews>
  <sheetFormatPr defaultRowHeight="16.5" x14ac:dyDescent="0.3"/>
  <sheetData>
    <row r="1" spans="1:6" ht="20.25" x14ac:dyDescent="0.3">
      <c r="A1" s="11" t="s">
        <v>205</v>
      </c>
      <c r="B1" s="11"/>
      <c r="C1" s="11"/>
      <c r="D1" s="11"/>
      <c r="E1" s="11"/>
      <c r="F1" s="11"/>
    </row>
    <row r="3" spans="1:6" x14ac:dyDescent="0.3">
      <c r="A3" s="4" t="s">
        <v>2</v>
      </c>
      <c r="B3" s="4" t="s">
        <v>206</v>
      </c>
      <c r="C3" s="4" t="s">
        <v>207</v>
      </c>
      <c r="D3" s="4" t="s">
        <v>208</v>
      </c>
      <c r="E3" s="4" t="s">
        <v>209</v>
      </c>
      <c r="F3" s="4" t="s">
        <v>142</v>
      </c>
    </row>
    <row r="4" spans="1:6" x14ac:dyDescent="0.3">
      <c r="A4" s="4" t="s">
        <v>210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3">
      <c r="A5" s="4" t="s">
        <v>211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3">
      <c r="A6" s="4" t="s">
        <v>212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3">
      <c r="A7" s="4" t="s">
        <v>213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3">
      <c r="A8" s="4" t="s">
        <v>214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3">
      <c r="A9" s="4" t="s">
        <v>215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3">
      <c r="A10" s="4" t="s">
        <v>216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3">
      <c r="A11" s="4" t="s">
        <v>217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3">
      <c r="A12" s="4" t="s">
        <v>218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3">
      <c r="A15" s="1" t="s">
        <v>222</v>
      </c>
      <c r="B15" s="1" t="s">
        <v>223</v>
      </c>
      <c r="C15" s="1"/>
    </row>
    <row r="16" spans="1:6" x14ac:dyDescent="0.3">
      <c r="A16" s="1" t="s">
        <v>225</v>
      </c>
      <c r="B16" s="1"/>
      <c r="C16" s="1"/>
    </row>
    <row r="17" spans="1:6" x14ac:dyDescent="0.3">
      <c r="A17" s="1"/>
      <c r="B17" s="1" t="s">
        <v>224</v>
      </c>
      <c r="C17" s="1"/>
    </row>
    <row r="20" spans="1:6" x14ac:dyDescent="0.3">
      <c r="A20" s="4" t="s">
        <v>2</v>
      </c>
      <c r="B20" s="4" t="s">
        <v>206</v>
      </c>
      <c r="C20" s="4" t="s">
        <v>207</v>
      </c>
      <c r="D20" s="4" t="s">
        <v>208</v>
      </c>
      <c r="E20" s="4" t="s">
        <v>209</v>
      </c>
      <c r="F20" s="4" t="s">
        <v>142</v>
      </c>
    </row>
    <row r="21" spans="1:6" x14ac:dyDescent="0.3">
      <c r="A21" s="4" t="s">
        <v>213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3">
      <c r="A22" s="4" t="s">
        <v>214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3">
      <c r="A23" s="4" t="s">
        <v>216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abSelected="1" workbookViewId="0">
      <selection activeCell="K28" sqref="K28"/>
    </sheetView>
  </sheetViews>
  <sheetFormatPr defaultRowHeight="16.5" x14ac:dyDescent="0.3"/>
  <cols>
    <col min="6" max="6" width="8.625" customWidth="1"/>
    <col min="9" max="9" width="8.625" customWidth="1"/>
    <col min="10" max="10" width="9.125" bestFit="1" customWidth="1"/>
  </cols>
  <sheetData>
    <row r="1" spans="1:12" x14ac:dyDescent="0.3">
      <c r="A1" s="2" t="s">
        <v>0</v>
      </c>
      <c r="B1" s="3" t="s">
        <v>1</v>
      </c>
      <c r="G1" s="2" t="s">
        <v>37</v>
      </c>
      <c r="H1" s="3" t="s">
        <v>38</v>
      </c>
    </row>
    <row r="2" spans="1:12" x14ac:dyDescent="0.3">
      <c r="A2" s="4" t="s">
        <v>2</v>
      </c>
      <c r="B2" s="4" t="s">
        <v>3</v>
      </c>
      <c r="C2" s="4" t="s">
        <v>4</v>
      </c>
      <c r="D2" s="4" t="s">
        <v>5</v>
      </c>
      <c r="E2" s="5" t="s">
        <v>6</v>
      </c>
      <c r="G2" s="4" t="s">
        <v>39</v>
      </c>
      <c r="H2" s="4" t="s">
        <v>40</v>
      </c>
      <c r="I2" s="4" t="s">
        <v>41</v>
      </c>
      <c r="J2" s="4" t="s">
        <v>42</v>
      </c>
      <c r="K2" s="12" t="s">
        <v>49</v>
      </c>
      <c r="L2" s="12"/>
    </row>
    <row r="3" spans="1:12" x14ac:dyDescent="0.3">
      <c r="A3" s="4" t="s">
        <v>7</v>
      </c>
      <c r="B3" s="4">
        <v>48</v>
      </c>
      <c r="C3" s="4">
        <v>42</v>
      </c>
      <c r="D3" s="4">
        <v>90</v>
      </c>
      <c r="E3" s="4">
        <f>INT(D3)</f>
        <v>90</v>
      </c>
      <c r="G3" s="4" t="s">
        <v>43</v>
      </c>
      <c r="H3" s="4" t="s">
        <v>44</v>
      </c>
      <c r="I3" s="6">
        <v>6100</v>
      </c>
      <c r="J3" s="6">
        <v>240000</v>
      </c>
      <c r="K3" s="13">
        <f ca="1">SUMIF(G2:J11,"다이어리", J2:J11)/SUM(J3:J11)</f>
        <v>0.35658914728682173</v>
      </c>
      <c r="L3" s="13"/>
    </row>
    <row r="4" spans="1:12" x14ac:dyDescent="0.3">
      <c r="A4" s="4" t="s">
        <v>8</v>
      </c>
      <c r="B4" s="4">
        <v>39</v>
      </c>
      <c r="C4" s="4">
        <v>40</v>
      </c>
      <c r="D4" s="4">
        <v>79</v>
      </c>
      <c r="E4" s="4"/>
      <c r="G4" s="4" t="s">
        <v>45</v>
      </c>
      <c r="H4" s="4" t="s">
        <v>44</v>
      </c>
      <c r="I4" s="6">
        <v>6800</v>
      </c>
      <c r="J4" s="6">
        <v>300000</v>
      </c>
    </row>
    <row r="5" spans="1:12" x14ac:dyDescent="0.3">
      <c r="A5" s="4" t="s">
        <v>9</v>
      </c>
      <c r="B5" s="4">
        <v>42</v>
      </c>
      <c r="C5" s="4">
        <v>38</v>
      </c>
      <c r="D5" s="4">
        <v>80</v>
      </c>
      <c r="E5" s="4"/>
      <c r="G5" s="4" t="s">
        <v>46</v>
      </c>
      <c r="H5" s="4" t="s">
        <v>44</v>
      </c>
      <c r="I5" s="6">
        <v>5300</v>
      </c>
      <c r="J5" s="6">
        <v>270000</v>
      </c>
    </row>
    <row r="6" spans="1:12" x14ac:dyDescent="0.3">
      <c r="A6" s="4" t="s">
        <v>10</v>
      </c>
      <c r="B6" s="4">
        <v>18</v>
      </c>
      <c r="C6" s="4">
        <v>26</v>
      </c>
      <c r="D6" s="4">
        <v>44</v>
      </c>
      <c r="E6" s="4"/>
      <c r="G6" s="4" t="s">
        <v>43</v>
      </c>
      <c r="H6" s="4" t="s">
        <v>47</v>
      </c>
      <c r="I6" s="6">
        <v>6200</v>
      </c>
      <c r="J6" s="6">
        <v>350000</v>
      </c>
    </row>
    <row r="7" spans="1:12" x14ac:dyDescent="0.3">
      <c r="A7" s="4" t="s">
        <v>11</v>
      </c>
      <c r="B7" s="4">
        <v>29</v>
      </c>
      <c r="C7" s="4">
        <v>23</v>
      </c>
      <c r="D7" s="4">
        <v>52</v>
      </c>
      <c r="E7" s="4"/>
      <c r="G7" s="4" t="s">
        <v>45</v>
      </c>
      <c r="H7" s="4" t="s">
        <v>47</v>
      </c>
      <c r="I7" s="6">
        <v>6600</v>
      </c>
      <c r="J7" s="6">
        <v>420000</v>
      </c>
    </row>
    <row r="8" spans="1:12" x14ac:dyDescent="0.3">
      <c r="A8" s="4" t="s">
        <v>12</v>
      </c>
      <c r="B8" s="4">
        <v>41</v>
      </c>
      <c r="C8" s="4">
        <v>20</v>
      </c>
      <c r="D8" s="4">
        <v>61</v>
      </c>
      <c r="E8" s="4"/>
      <c r="G8" s="4" t="s">
        <v>46</v>
      </c>
      <c r="H8" s="4" t="s">
        <v>47</v>
      </c>
      <c r="I8" s="6">
        <v>5500</v>
      </c>
      <c r="J8" s="6">
        <v>220000</v>
      </c>
    </row>
    <row r="9" spans="1:12" x14ac:dyDescent="0.3">
      <c r="A9" s="4" t="s">
        <v>13</v>
      </c>
      <c r="B9" s="4">
        <v>8</v>
      </c>
      <c r="C9" s="4">
        <v>0</v>
      </c>
      <c r="D9" s="4">
        <v>8</v>
      </c>
      <c r="E9" s="4"/>
      <c r="G9" s="4" t="s">
        <v>43</v>
      </c>
      <c r="H9" s="4" t="s">
        <v>48</v>
      </c>
      <c r="I9" s="6">
        <v>6000</v>
      </c>
      <c r="J9" s="6">
        <v>280000</v>
      </c>
    </row>
    <row r="10" spans="1:12" x14ac:dyDescent="0.3">
      <c r="G10" s="4" t="s">
        <v>45</v>
      </c>
      <c r="H10" s="4" t="s">
        <v>48</v>
      </c>
      <c r="I10" s="6">
        <v>7000</v>
      </c>
      <c r="J10" s="6">
        <v>200000</v>
      </c>
    </row>
    <row r="11" spans="1:12" x14ac:dyDescent="0.3">
      <c r="A11" s="2" t="s">
        <v>14</v>
      </c>
      <c r="B11" s="3" t="s">
        <v>15</v>
      </c>
      <c r="G11" s="4" t="s">
        <v>46</v>
      </c>
      <c r="H11" s="4" t="s">
        <v>48</v>
      </c>
      <c r="I11" s="6">
        <v>5200</v>
      </c>
      <c r="J11" s="6">
        <v>300000</v>
      </c>
    </row>
    <row r="12" spans="1:12" x14ac:dyDescent="0.3">
      <c r="A12" s="4" t="s">
        <v>219</v>
      </c>
      <c r="B12" s="4" t="s">
        <v>16</v>
      </c>
      <c r="C12" s="4" t="s">
        <v>17</v>
      </c>
      <c r="D12" s="4" t="s">
        <v>18</v>
      </c>
    </row>
    <row r="13" spans="1:12" x14ac:dyDescent="0.3">
      <c r="A13" s="4" t="s">
        <v>19</v>
      </c>
      <c r="B13" s="4">
        <v>14</v>
      </c>
      <c r="C13" s="4" t="s">
        <v>20</v>
      </c>
      <c r="D13" s="4" t="s">
        <v>21</v>
      </c>
      <c r="G13" s="2" t="s">
        <v>50</v>
      </c>
      <c r="H13" s="3" t="s">
        <v>51</v>
      </c>
    </row>
    <row r="14" spans="1:12" x14ac:dyDescent="0.3">
      <c r="A14" s="4" t="s">
        <v>22</v>
      </c>
      <c r="B14" s="4">
        <v>27</v>
      </c>
      <c r="C14" s="4" t="s">
        <v>23</v>
      </c>
      <c r="D14" s="4" t="s">
        <v>24</v>
      </c>
      <c r="G14" s="4" t="s">
        <v>52</v>
      </c>
      <c r="H14" s="5" t="s">
        <v>39</v>
      </c>
      <c r="I14" s="5" t="s">
        <v>53</v>
      </c>
      <c r="J14" s="4" t="s">
        <v>54</v>
      </c>
      <c r="K14" s="4" t="s">
        <v>55</v>
      </c>
    </row>
    <row r="15" spans="1:12" x14ac:dyDescent="0.3">
      <c r="A15" s="4" t="s">
        <v>22</v>
      </c>
      <c r="B15" s="4">
        <v>17</v>
      </c>
      <c r="C15" s="4" t="s">
        <v>20</v>
      </c>
      <c r="D15" s="4" t="s">
        <v>25</v>
      </c>
      <c r="G15" s="4" t="s">
        <v>60</v>
      </c>
      <c r="H15" s="4" t="str">
        <f>TRIM(UPPER(LEFT(G15,3)))</f>
        <v>CD</v>
      </c>
      <c r="I15" s="4" t="str" cm="1">
        <f t="array" ref="I15">_xlfn.IFS(RIGHT(G15,1)="a", "고급형", RIGHT(G15,1)="b",  "중급형", RIGHT(G15,1)="c", "보급형")</f>
        <v>고급형</v>
      </c>
      <c r="J15" s="4">
        <v>35</v>
      </c>
      <c r="K15" s="6">
        <v>1200</v>
      </c>
    </row>
    <row r="16" spans="1:12" x14ac:dyDescent="0.3">
      <c r="A16" s="4" t="s">
        <v>19</v>
      </c>
      <c r="B16" s="4">
        <v>13</v>
      </c>
      <c r="C16" s="4" t="s">
        <v>26</v>
      </c>
      <c r="D16" s="4" t="s">
        <v>27</v>
      </c>
      <c r="G16" s="4" t="s">
        <v>61</v>
      </c>
      <c r="H16" s="4" t="str">
        <f t="shared" ref="H16:H23" si="0">TRIM(UPPER(LEFT(G16,3)))</f>
        <v>CD</v>
      </c>
      <c r="I16" s="4" t="str" cm="1">
        <f t="array" ref="I16">_xlfn.IFS(RIGHT(G16,1)="a", "고급형", RIGHT(G16,1)="b",  "중급형", RIGHT(G16,1)="c", "보급형")</f>
        <v>중급형</v>
      </c>
      <c r="J16" s="4">
        <v>60</v>
      </c>
      <c r="K16" s="6">
        <v>800</v>
      </c>
    </row>
    <row r="17" spans="1:11" x14ac:dyDescent="0.3">
      <c r="A17" s="4" t="s">
        <v>22</v>
      </c>
      <c r="B17" s="4">
        <v>29</v>
      </c>
      <c r="C17" s="4" t="s">
        <v>28</v>
      </c>
      <c r="D17" s="4" t="s">
        <v>29</v>
      </c>
      <c r="G17" s="4" t="s">
        <v>220</v>
      </c>
      <c r="H17" s="4" t="str">
        <f t="shared" si="0"/>
        <v>CD</v>
      </c>
      <c r="I17" s="4" t="str" cm="1">
        <f t="array" ref="I17">_xlfn.IFS(RIGHT(G17,1)="a", "고급형", RIGHT(G17,1)="b",  "중급형", RIGHT(G17,1)="c", "보급형")</f>
        <v>보급형</v>
      </c>
      <c r="J17" s="4">
        <v>120</v>
      </c>
      <c r="K17" s="6">
        <v>600</v>
      </c>
    </row>
    <row r="18" spans="1:11" x14ac:dyDescent="0.3">
      <c r="A18" s="4" t="s">
        <v>19</v>
      </c>
      <c r="B18" s="4">
        <v>24</v>
      </c>
      <c r="C18" s="4" t="s">
        <v>23</v>
      </c>
      <c r="D18" s="4" t="s">
        <v>30</v>
      </c>
      <c r="G18" s="4" t="s">
        <v>56</v>
      </c>
      <c r="H18" s="4" t="str">
        <f t="shared" si="0"/>
        <v>SSD</v>
      </c>
      <c r="I18" s="4" t="str" cm="1">
        <f t="array" ref="I18">_xlfn.IFS(RIGHT(G18,1)="a", "고급형", RIGHT(G18,1)="b",  "중급형", RIGHT(G18,1)="c", "보급형")</f>
        <v>중급형</v>
      </c>
      <c r="J18" s="4">
        <v>10</v>
      </c>
      <c r="K18" s="6">
        <v>800</v>
      </c>
    </row>
    <row r="19" spans="1:11" x14ac:dyDescent="0.3">
      <c r="A19" s="4" t="s">
        <v>31</v>
      </c>
      <c r="B19" s="4">
        <v>22</v>
      </c>
      <c r="C19" s="4" t="s">
        <v>32</v>
      </c>
      <c r="D19" s="4" t="s">
        <v>33</v>
      </c>
      <c r="G19" s="4" t="s">
        <v>56</v>
      </c>
      <c r="H19" s="4" t="str">
        <f t="shared" si="0"/>
        <v>SSD</v>
      </c>
      <c r="I19" s="4" t="str" cm="1">
        <f t="array" ref="I19">_xlfn.IFS(RIGHT(G19,1)="a", "고급형", RIGHT(G19,1)="b",  "중급형", RIGHT(G19,1)="c", "보급형")</f>
        <v>중급형</v>
      </c>
      <c r="J19" s="4">
        <v>34</v>
      </c>
      <c r="K19" s="6">
        <v>600</v>
      </c>
    </row>
    <row r="20" spans="1:11" x14ac:dyDescent="0.3">
      <c r="A20" s="4" t="s">
        <v>34</v>
      </c>
      <c r="B20" s="4">
        <v>14</v>
      </c>
      <c r="C20" s="4" t="s">
        <v>32</v>
      </c>
      <c r="D20" s="4" t="s">
        <v>35</v>
      </c>
      <c r="G20" s="4" t="s">
        <v>221</v>
      </c>
      <c r="H20" s="4" t="str">
        <f t="shared" si="0"/>
        <v>SSD</v>
      </c>
      <c r="I20" s="4" t="str" cm="1">
        <f t="array" ref="I20">_xlfn.IFS(RIGHT(G20,1)="a", "고급형", RIGHT(G20,1)="b",  "중급형", RIGHT(G20,1)="c", "보급형")</f>
        <v>보급형</v>
      </c>
      <c r="J20" s="4">
        <v>60</v>
      </c>
      <c r="K20" s="6">
        <v>500</v>
      </c>
    </row>
    <row r="21" spans="1:11" x14ac:dyDescent="0.3">
      <c r="A21" s="1"/>
      <c r="B21" s="1"/>
      <c r="C21" s="1"/>
      <c r="D21" s="1"/>
      <c r="G21" s="4" t="s">
        <v>57</v>
      </c>
      <c r="H21" s="4" t="str">
        <f t="shared" si="0"/>
        <v>CPU</v>
      </c>
      <c r="I21" s="4" t="str" cm="1">
        <f t="array" ref="I21">_xlfn.IFS(RIGHT(G21,1)="a", "고급형", RIGHT(G21,1)="b",  "중급형", RIGHT(G21,1)="c", "보급형")</f>
        <v>고급형</v>
      </c>
      <c r="J21" s="4">
        <v>25</v>
      </c>
      <c r="K21" s="6">
        <v>1200</v>
      </c>
    </row>
    <row r="22" spans="1:11" x14ac:dyDescent="0.3">
      <c r="A22" s="12" t="s">
        <v>36</v>
      </c>
      <c r="B22" s="12"/>
      <c r="C22" s="4"/>
      <c r="D22" s="1"/>
      <c r="G22" s="4" t="s">
        <v>58</v>
      </c>
      <c r="H22" s="4" t="str">
        <f t="shared" si="0"/>
        <v>CPU</v>
      </c>
      <c r="I22" s="4" t="str" cm="1">
        <f t="array" ref="I22">_xlfn.IFS(RIGHT(G22,1)="a", "고급형", RIGHT(G22,1)="b",  "중급형", RIGHT(G22,1)="c", "보급형")</f>
        <v>중급형</v>
      </c>
      <c r="J22" s="4">
        <v>54</v>
      </c>
      <c r="K22" s="6">
        <v>800</v>
      </c>
    </row>
    <row r="23" spans="1:11" x14ac:dyDescent="0.3">
      <c r="G23" s="4" t="s">
        <v>59</v>
      </c>
      <c r="H23" s="4" t="str">
        <f t="shared" si="0"/>
        <v>CPU</v>
      </c>
      <c r="I23" s="4" t="str" cm="1">
        <f t="array" ref="I23">_xlfn.IFS(RIGHT(G23,1)="a", "고급형", RIGHT(G23,1)="b",  "중급형", RIGHT(G23,1)="c", "보급형")</f>
        <v>보급형</v>
      </c>
      <c r="J23" s="4">
        <v>110</v>
      </c>
      <c r="K23" s="6">
        <v>500</v>
      </c>
    </row>
    <row r="24" spans="1:11" x14ac:dyDescent="0.3">
      <c r="A24" s="2" t="s">
        <v>62</v>
      </c>
      <c r="B24" s="3" t="s">
        <v>63</v>
      </c>
    </row>
    <row r="25" spans="1:11" x14ac:dyDescent="0.3">
      <c r="A25" s="4" t="s">
        <v>64</v>
      </c>
      <c r="B25" s="4" t="s">
        <v>65</v>
      </c>
      <c r="C25" s="4" t="s">
        <v>66</v>
      </c>
      <c r="D25" s="4" t="s">
        <v>67</v>
      </c>
      <c r="E25" s="4" t="s">
        <v>152</v>
      </c>
    </row>
    <row r="26" spans="1:11" x14ac:dyDescent="0.3">
      <c r="A26" s="14" t="s">
        <v>68</v>
      </c>
      <c r="B26" s="4" t="s">
        <v>69</v>
      </c>
      <c r="C26" s="4">
        <v>550</v>
      </c>
      <c r="D26" s="4">
        <v>56</v>
      </c>
      <c r="E26" s="4">
        <v>340</v>
      </c>
    </row>
    <row r="27" spans="1:11" x14ac:dyDescent="0.3">
      <c r="A27" s="15"/>
      <c r="B27" s="4" t="s">
        <v>70</v>
      </c>
      <c r="C27" s="4">
        <v>440</v>
      </c>
      <c r="D27" s="4">
        <v>47</v>
      </c>
      <c r="E27" s="4">
        <v>300</v>
      </c>
    </row>
    <row r="28" spans="1:11" x14ac:dyDescent="0.3">
      <c r="A28" s="14" t="s">
        <v>71</v>
      </c>
      <c r="B28" s="4" t="s">
        <v>69</v>
      </c>
      <c r="C28" s="4">
        <v>345</v>
      </c>
      <c r="D28" s="4">
        <v>89</v>
      </c>
      <c r="E28" s="4">
        <v>110</v>
      </c>
    </row>
    <row r="29" spans="1:11" x14ac:dyDescent="0.3">
      <c r="A29" s="15"/>
      <c r="B29" s="4" t="s">
        <v>70</v>
      </c>
      <c r="C29" s="4">
        <v>456</v>
      </c>
      <c r="D29" s="4">
        <v>234</v>
      </c>
      <c r="E29" s="4">
        <v>322</v>
      </c>
    </row>
    <row r="30" spans="1:11" x14ac:dyDescent="0.3">
      <c r="A30" s="14" t="s">
        <v>72</v>
      </c>
      <c r="B30" s="4" t="s">
        <v>69</v>
      </c>
      <c r="C30" s="4">
        <v>789</v>
      </c>
      <c r="D30" s="4">
        <v>456</v>
      </c>
      <c r="E30" s="4">
        <v>70</v>
      </c>
      <c r="G30" s="5" t="s">
        <v>76</v>
      </c>
    </row>
    <row r="31" spans="1:11" x14ac:dyDescent="0.3">
      <c r="A31" s="15"/>
      <c r="B31" s="4" t="s">
        <v>70</v>
      </c>
      <c r="C31" s="4">
        <v>556</v>
      </c>
      <c r="D31" s="4">
        <v>556</v>
      </c>
      <c r="E31" s="4">
        <v>220</v>
      </c>
      <c r="G31" s="4">
        <f>ROUND(DMAX(A25:E37,3,B25:B26)-DMIN(A25:E37,3,B25:B26),-1)</f>
        <v>670</v>
      </c>
    </row>
    <row r="32" spans="1:11" x14ac:dyDescent="0.3">
      <c r="A32" s="14" t="s">
        <v>73</v>
      </c>
      <c r="B32" s="4" t="s">
        <v>69</v>
      </c>
      <c r="C32" s="4">
        <v>120</v>
      </c>
      <c r="D32" s="4">
        <v>98</v>
      </c>
      <c r="E32" s="4">
        <v>20</v>
      </c>
    </row>
    <row r="33" spans="1:5" x14ac:dyDescent="0.3">
      <c r="A33" s="15"/>
      <c r="B33" s="4" t="s">
        <v>70</v>
      </c>
      <c r="C33" s="4">
        <v>234</v>
      </c>
      <c r="D33" s="4">
        <v>100</v>
      </c>
      <c r="E33" s="4">
        <v>30</v>
      </c>
    </row>
    <row r="34" spans="1:5" x14ac:dyDescent="0.3">
      <c r="A34" s="14" t="s">
        <v>74</v>
      </c>
      <c r="B34" s="4" t="s">
        <v>69</v>
      </c>
      <c r="C34" s="4">
        <v>345</v>
      </c>
      <c r="D34" s="4">
        <v>123</v>
      </c>
      <c r="E34" s="4">
        <v>98</v>
      </c>
    </row>
    <row r="35" spans="1:5" x14ac:dyDescent="0.3">
      <c r="A35" s="15"/>
      <c r="B35" s="4" t="s">
        <v>70</v>
      </c>
      <c r="C35" s="4">
        <v>556</v>
      </c>
      <c r="D35" s="4">
        <v>145</v>
      </c>
      <c r="E35" s="4">
        <v>78</v>
      </c>
    </row>
    <row r="36" spans="1:5" x14ac:dyDescent="0.3">
      <c r="A36" s="14" t="s">
        <v>75</v>
      </c>
      <c r="B36" s="4" t="s">
        <v>69</v>
      </c>
      <c r="C36" s="4">
        <v>666</v>
      </c>
      <c r="D36" s="4">
        <v>110</v>
      </c>
      <c r="E36" s="4">
        <v>89</v>
      </c>
    </row>
    <row r="37" spans="1:5" x14ac:dyDescent="0.3">
      <c r="A37" s="15"/>
      <c r="B37" s="4" t="s">
        <v>70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activeCell="N19" sqref="N19"/>
    </sheetView>
  </sheetViews>
  <sheetFormatPr defaultRowHeight="16.5" x14ac:dyDescent="0.3"/>
  <cols>
    <col min="1" max="1" width="9.125" bestFit="1" customWidth="1"/>
    <col min="6" max="6" width="9.125" bestFit="1" customWidth="1"/>
  </cols>
  <sheetData>
    <row r="1" spans="1:9" x14ac:dyDescent="0.3">
      <c r="A1" s="16" t="s">
        <v>102</v>
      </c>
      <c r="B1" s="16"/>
      <c r="C1" s="16"/>
      <c r="D1" s="16"/>
      <c r="F1" s="16" t="s">
        <v>103</v>
      </c>
      <c r="G1" s="16"/>
      <c r="H1" s="16"/>
      <c r="I1" s="16"/>
    </row>
    <row r="2" spans="1:9" x14ac:dyDescent="0.3">
      <c r="A2" s="4" t="s">
        <v>104</v>
      </c>
      <c r="B2" s="4" t="s">
        <v>18</v>
      </c>
      <c r="C2" s="4" t="s">
        <v>105</v>
      </c>
      <c r="D2" s="4" t="s">
        <v>106</v>
      </c>
      <c r="F2" s="4" t="s">
        <v>104</v>
      </c>
      <c r="G2" s="4" t="s">
        <v>18</v>
      </c>
      <c r="H2" s="4" t="s">
        <v>105</v>
      </c>
      <c r="I2" s="4" t="s">
        <v>106</v>
      </c>
    </row>
    <row r="3" spans="1:9" x14ac:dyDescent="0.3">
      <c r="A3" s="4" t="s">
        <v>107</v>
      </c>
      <c r="B3" s="4" t="s">
        <v>108</v>
      </c>
      <c r="C3" s="4">
        <v>80</v>
      </c>
      <c r="D3" s="4">
        <v>88</v>
      </c>
      <c r="F3" s="4" t="s">
        <v>107</v>
      </c>
      <c r="G3" s="4" t="s">
        <v>108</v>
      </c>
      <c r="H3" s="4">
        <v>95</v>
      </c>
      <c r="I3" s="4">
        <v>92</v>
      </c>
    </row>
    <row r="4" spans="1:9" x14ac:dyDescent="0.3">
      <c r="A4" s="4" t="s">
        <v>109</v>
      </c>
      <c r="B4" s="4" t="s">
        <v>110</v>
      </c>
      <c r="C4" s="4">
        <v>55</v>
      </c>
      <c r="D4" s="4">
        <v>74</v>
      </c>
      <c r="F4" s="4" t="s">
        <v>109</v>
      </c>
      <c r="G4" s="4" t="s">
        <v>110</v>
      </c>
      <c r="H4" s="4">
        <v>70</v>
      </c>
      <c r="I4" s="4">
        <v>98</v>
      </c>
    </row>
    <row r="5" spans="1:9" x14ac:dyDescent="0.3">
      <c r="A5" s="4" t="s">
        <v>111</v>
      </c>
      <c r="B5" s="4" t="s">
        <v>112</v>
      </c>
      <c r="C5" s="4">
        <v>90</v>
      </c>
      <c r="D5" s="4">
        <v>98</v>
      </c>
      <c r="F5" s="4" t="s">
        <v>111</v>
      </c>
      <c r="G5" s="4" t="s">
        <v>112</v>
      </c>
      <c r="H5" s="4">
        <v>70</v>
      </c>
      <c r="I5" s="4">
        <v>82</v>
      </c>
    </row>
    <row r="6" spans="1:9" x14ac:dyDescent="0.3">
      <c r="A6" s="4" t="s">
        <v>113</v>
      </c>
      <c r="B6" s="4" t="s">
        <v>114</v>
      </c>
      <c r="C6" s="4">
        <v>80</v>
      </c>
      <c r="D6" s="4">
        <v>87</v>
      </c>
      <c r="F6" s="4" t="s">
        <v>113</v>
      </c>
      <c r="G6" s="4" t="s">
        <v>114</v>
      </c>
      <c r="H6" s="4">
        <v>90</v>
      </c>
      <c r="I6" s="4">
        <v>74</v>
      </c>
    </row>
    <row r="7" spans="1:9" x14ac:dyDescent="0.3">
      <c r="A7" s="4" t="s">
        <v>115</v>
      </c>
      <c r="B7" s="4" t="s">
        <v>116</v>
      </c>
      <c r="C7" s="4">
        <v>75</v>
      </c>
      <c r="D7" s="4">
        <v>68</v>
      </c>
      <c r="F7" s="4" t="s">
        <v>115</v>
      </c>
      <c r="G7" s="4" t="s">
        <v>116</v>
      </c>
      <c r="H7" s="4">
        <v>85</v>
      </c>
      <c r="I7" s="4">
        <v>92</v>
      </c>
    </row>
    <row r="8" spans="1:9" x14ac:dyDescent="0.3">
      <c r="A8" s="4" t="s">
        <v>117</v>
      </c>
      <c r="B8" s="4" t="s">
        <v>118</v>
      </c>
      <c r="C8" s="4">
        <v>70</v>
      </c>
      <c r="D8" s="4">
        <v>87</v>
      </c>
      <c r="F8" s="4" t="s">
        <v>117</v>
      </c>
      <c r="G8" s="4" t="s">
        <v>118</v>
      </c>
      <c r="H8" s="4">
        <v>78</v>
      </c>
      <c r="I8" s="4">
        <v>78</v>
      </c>
    </row>
    <row r="9" spans="1:9" x14ac:dyDescent="0.3">
      <c r="A9" s="4" t="s">
        <v>119</v>
      </c>
      <c r="B9" s="4" t="s">
        <v>120</v>
      </c>
      <c r="C9" s="4">
        <v>85</v>
      </c>
      <c r="D9" s="4">
        <v>90</v>
      </c>
      <c r="F9" s="4" t="s">
        <v>119</v>
      </c>
      <c r="G9" s="4" t="s">
        <v>120</v>
      </c>
      <c r="H9" s="4">
        <v>88</v>
      </c>
      <c r="I9" s="4">
        <v>80</v>
      </c>
    </row>
    <row r="10" spans="1:9" x14ac:dyDescent="0.3">
      <c r="A10" s="4" t="s">
        <v>121</v>
      </c>
      <c r="B10" s="4" t="s">
        <v>122</v>
      </c>
      <c r="C10" s="4">
        <v>90</v>
      </c>
      <c r="D10" s="4">
        <v>78</v>
      </c>
      <c r="F10" s="4" t="s">
        <v>121</v>
      </c>
      <c r="G10" s="4" t="s">
        <v>122</v>
      </c>
      <c r="H10" s="4">
        <v>89</v>
      </c>
      <c r="I10" s="4">
        <v>99</v>
      </c>
    </row>
    <row r="11" spans="1:9" x14ac:dyDescent="0.3">
      <c r="A11" s="4" t="s">
        <v>123</v>
      </c>
      <c r="B11" s="4" t="s">
        <v>124</v>
      </c>
      <c r="C11" s="4">
        <v>95</v>
      </c>
      <c r="D11" s="4">
        <v>87</v>
      </c>
      <c r="F11" s="4" t="s">
        <v>123</v>
      </c>
      <c r="G11" s="4" t="s">
        <v>124</v>
      </c>
      <c r="H11" s="4">
        <v>97</v>
      </c>
      <c r="I11" s="4">
        <v>90</v>
      </c>
    </row>
    <row r="12" spans="1:9" x14ac:dyDescent="0.3">
      <c r="A12" s="4" t="s">
        <v>125</v>
      </c>
      <c r="B12" s="4" t="s">
        <v>126</v>
      </c>
      <c r="C12" s="4">
        <v>88</v>
      </c>
      <c r="D12" s="4">
        <v>90</v>
      </c>
      <c r="F12" s="4" t="s">
        <v>125</v>
      </c>
      <c r="G12" s="4" t="s">
        <v>126</v>
      </c>
      <c r="H12" s="4">
        <v>90</v>
      </c>
      <c r="I12" s="4">
        <v>84</v>
      </c>
    </row>
    <row r="13" spans="1:9" x14ac:dyDescent="0.3">
      <c r="A13" s="4" t="s">
        <v>127</v>
      </c>
      <c r="B13" s="4" t="s">
        <v>128</v>
      </c>
      <c r="C13" s="4">
        <v>78</v>
      </c>
      <c r="D13" s="4">
        <v>94</v>
      </c>
      <c r="F13" s="4" t="s">
        <v>127</v>
      </c>
      <c r="G13" s="4" t="s">
        <v>128</v>
      </c>
      <c r="H13" s="4">
        <v>85</v>
      </c>
      <c r="I13" s="4">
        <v>94</v>
      </c>
    </row>
    <row r="14" spans="1:9" x14ac:dyDescent="0.3">
      <c r="A14" s="4" t="s">
        <v>129</v>
      </c>
      <c r="B14" s="4" t="s">
        <v>130</v>
      </c>
      <c r="C14" s="4">
        <v>83</v>
      </c>
      <c r="D14" s="4">
        <v>99</v>
      </c>
      <c r="F14" s="4" t="s">
        <v>129</v>
      </c>
      <c r="G14" s="4" t="s">
        <v>130</v>
      </c>
      <c r="H14" s="4">
        <v>85</v>
      </c>
      <c r="I14" s="4">
        <v>95</v>
      </c>
    </row>
    <row r="15" spans="1:9" x14ac:dyDescent="0.3">
      <c r="A15" s="4" t="s">
        <v>131</v>
      </c>
      <c r="B15" s="4" t="s">
        <v>132</v>
      </c>
      <c r="C15" s="4">
        <v>79</v>
      </c>
      <c r="D15" s="4">
        <v>88</v>
      </c>
      <c r="F15" s="4" t="s">
        <v>131</v>
      </c>
      <c r="G15" s="4" t="s">
        <v>132</v>
      </c>
      <c r="H15" s="4">
        <v>86</v>
      </c>
      <c r="I15" s="4">
        <v>90</v>
      </c>
    </row>
    <row r="18" spans="1:3" x14ac:dyDescent="0.3">
      <c r="A18" s="16" t="s">
        <v>133</v>
      </c>
      <c r="B18" s="16"/>
      <c r="C18" s="16"/>
    </row>
    <row r="19" spans="1:3" x14ac:dyDescent="0.3">
      <c r="A19" s="4" t="s">
        <v>134</v>
      </c>
      <c r="B19" s="4" t="s">
        <v>135</v>
      </c>
      <c r="C19" s="4" t="s">
        <v>136</v>
      </c>
    </row>
    <row r="20" spans="1:3" x14ac:dyDescent="0.3">
      <c r="A20" s="4" t="s">
        <v>226</v>
      </c>
      <c r="B20" s="4">
        <v>74.5</v>
      </c>
      <c r="C20" s="4">
        <v>85.5</v>
      </c>
    </row>
    <row r="21" spans="1:3" x14ac:dyDescent="0.3">
      <c r="A21" s="4" t="s">
        <v>227</v>
      </c>
      <c r="B21" s="4">
        <v>78.5</v>
      </c>
      <c r="C21" s="4">
        <v>88.833333333333329</v>
      </c>
    </row>
  </sheetData>
  <dataConsolidate function="average" leftLabels="1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F39" sqref="F39"/>
    </sheetView>
  </sheetViews>
  <sheetFormatPr defaultRowHeight="16.5" x14ac:dyDescent="0.3"/>
  <cols>
    <col min="1" max="1" width="18" bestFit="1" customWidth="1"/>
    <col min="2" max="2" width="12" bestFit="1" customWidth="1"/>
    <col min="3" max="4" width="9.625" bestFit="1" customWidth="1"/>
    <col min="5" max="5" width="8.5" bestFit="1" customWidth="1"/>
    <col min="6" max="6" width="11.125" bestFit="1" customWidth="1"/>
    <col min="7" max="7" width="13.125" bestFit="1" customWidth="1"/>
    <col min="8" max="8" width="15.875" bestFit="1" customWidth="1"/>
    <col min="9" max="9" width="18" bestFit="1" customWidth="1"/>
  </cols>
  <sheetData>
    <row r="1" spans="1:8" ht="20.25" x14ac:dyDescent="0.3">
      <c r="A1" s="11" t="s">
        <v>137</v>
      </c>
      <c r="B1" s="11"/>
      <c r="C1" s="11"/>
      <c r="D1" s="11"/>
      <c r="E1" s="11"/>
      <c r="F1" s="11"/>
      <c r="G1" s="11"/>
      <c r="H1" s="11"/>
    </row>
    <row r="3" spans="1:8" x14ac:dyDescent="0.3">
      <c r="A3" s="4" t="s">
        <v>52</v>
      </c>
      <c r="B3" s="4" t="s">
        <v>39</v>
      </c>
      <c r="C3" s="4" t="s">
        <v>138</v>
      </c>
      <c r="D3" s="4" t="s">
        <v>55</v>
      </c>
      <c r="E3" s="4" t="s">
        <v>139</v>
      </c>
      <c r="F3" s="4" t="s">
        <v>140</v>
      </c>
      <c r="G3" s="4" t="s">
        <v>141</v>
      </c>
      <c r="H3" s="4" t="s">
        <v>142</v>
      </c>
    </row>
    <row r="4" spans="1:8" x14ac:dyDescent="0.3">
      <c r="A4" s="4" t="s">
        <v>143</v>
      </c>
      <c r="B4" s="4" t="s">
        <v>144</v>
      </c>
      <c r="C4" s="4" t="s">
        <v>69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3">
      <c r="A5" s="4" t="s">
        <v>145</v>
      </c>
      <c r="B5" s="4" t="s">
        <v>144</v>
      </c>
      <c r="C5" s="4" t="s">
        <v>70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3">
      <c r="A6" s="4" t="s">
        <v>146</v>
      </c>
      <c r="B6" s="4" t="s">
        <v>147</v>
      </c>
      <c r="C6" s="4" t="s">
        <v>69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3">
      <c r="A7" s="4" t="s">
        <v>148</v>
      </c>
      <c r="B7" s="4" t="s">
        <v>149</v>
      </c>
      <c r="C7" s="4" t="s">
        <v>70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3">
      <c r="A8" s="4" t="s">
        <v>143</v>
      </c>
      <c r="B8" s="4" t="s">
        <v>144</v>
      </c>
      <c r="C8" s="4" t="s">
        <v>69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3">
      <c r="A9" s="4" t="s">
        <v>150</v>
      </c>
      <c r="B9" s="4" t="s">
        <v>147</v>
      </c>
      <c r="C9" s="4" t="s">
        <v>70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3">
      <c r="A10" s="4" t="s">
        <v>151</v>
      </c>
      <c r="B10" s="4" t="s">
        <v>149</v>
      </c>
      <c r="C10" s="4" t="s">
        <v>69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3">
      <c r="A11" s="4" t="s">
        <v>145</v>
      </c>
      <c r="B11" s="4" t="s">
        <v>144</v>
      </c>
      <c r="C11" s="4" t="s">
        <v>70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3">
      <c r="A14" s="20" t="s">
        <v>52</v>
      </c>
      <c r="B14" t="s">
        <v>228</v>
      </c>
    </row>
    <row r="16" spans="1:8" x14ac:dyDescent="0.3">
      <c r="B16" s="20" t="s">
        <v>230</v>
      </c>
    </row>
    <row r="17" spans="1:4" x14ac:dyDescent="0.3">
      <c r="A17" s="20" t="s">
        <v>229</v>
      </c>
      <c r="B17" t="s">
        <v>147</v>
      </c>
      <c r="C17" t="s">
        <v>149</v>
      </c>
      <c r="D17" t="s">
        <v>144</v>
      </c>
    </row>
    <row r="18" spans="1:4" x14ac:dyDescent="0.3">
      <c r="A18" s="21" t="s">
        <v>70</v>
      </c>
      <c r="B18" s="22"/>
      <c r="C18" s="22"/>
      <c r="D18" s="22"/>
    </row>
    <row r="19" spans="1:4" x14ac:dyDescent="0.3">
      <c r="A19" s="23" t="s">
        <v>232</v>
      </c>
      <c r="B19" s="24">
        <v>336</v>
      </c>
      <c r="C19" s="24">
        <v>80</v>
      </c>
      <c r="D19" s="24">
        <v>1220</v>
      </c>
    </row>
    <row r="20" spans="1:4" x14ac:dyDescent="0.3">
      <c r="A20" s="23" t="s">
        <v>234</v>
      </c>
      <c r="B20" s="24">
        <v>161280</v>
      </c>
      <c r="C20" s="24">
        <v>72000</v>
      </c>
      <c r="D20" s="24">
        <v>236680</v>
      </c>
    </row>
    <row r="21" spans="1:4" x14ac:dyDescent="0.3">
      <c r="A21" s="21" t="s">
        <v>69</v>
      </c>
      <c r="B21" s="22"/>
      <c r="C21" s="22"/>
      <c r="D21" s="22"/>
    </row>
    <row r="22" spans="1:4" x14ac:dyDescent="0.3">
      <c r="A22" s="23" t="s">
        <v>232</v>
      </c>
      <c r="B22" s="24">
        <v>870</v>
      </c>
      <c r="C22" s="24">
        <v>280</v>
      </c>
      <c r="D22" s="24">
        <v>521</v>
      </c>
    </row>
    <row r="23" spans="1:4" x14ac:dyDescent="0.3">
      <c r="A23" s="23" t="s">
        <v>234</v>
      </c>
      <c r="B23" s="24">
        <v>435000</v>
      </c>
      <c r="C23" s="24">
        <v>274400</v>
      </c>
      <c r="D23" s="24">
        <v>101074</v>
      </c>
    </row>
    <row r="24" spans="1:4" x14ac:dyDescent="0.3">
      <c r="A24" s="21" t="s">
        <v>231</v>
      </c>
      <c r="B24" s="24">
        <v>870</v>
      </c>
      <c r="C24" s="24">
        <v>280</v>
      </c>
      <c r="D24" s="24">
        <v>1220</v>
      </c>
    </row>
    <row r="25" spans="1:4" x14ac:dyDescent="0.3">
      <c r="A25" s="21" t="s">
        <v>233</v>
      </c>
      <c r="B25" s="24">
        <v>435000</v>
      </c>
      <c r="C25" s="24">
        <v>274400</v>
      </c>
      <c r="D25" s="24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29736-E30C-4125-9782-2FA93545DF04}">
  <sheetPr>
    <outlinePr summaryBelow="0"/>
  </sheetPr>
  <dimension ref="B1:F12"/>
  <sheetViews>
    <sheetView showGridLines="0" workbookViewId="0"/>
  </sheetViews>
  <sheetFormatPr defaultRowHeight="16.5" outlineLevelRow="1" outlineLevelCol="1" x14ac:dyDescent="0.3"/>
  <cols>
    <col min="3" max="3" width="6.6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28" t="s">
        <v>241</v>
      </c>
      <c r="C2" s="29"/>
      <c r="D2" s="35"/>
      <c r="E2" s="35"/>
      <c r="F2" s="35"/>
    </row>
    <row r="3" spans="2:6" collapsed="1" x14ac:dyDescent="0.3">
      <c r="B3" s="27"/>
      <c r="C3" s="27"/>
      <c r="D3" s="36" t="s">
        <v>243</v>
      </c>
      <c r="E3" s="36" t="s">
        <v>238</v>
      </c>
      <c r="F3" s="36" t="s">
        <v>240</v>
      </c>
    </row>
    <row r="4" spans="2:6" ht="40.5" hidden="1" outlineLevel="1" x14ac:dyDescent="0.3">
      <c r="B4" s="31"/>
      <c r="C4" s="31"/>
      <c r="D4" s="25"/>
      <c r="E4" s="38" t="s">
        <v>239</v>
      </c>
      <c r="F4" s="38" t="s">
        <v>239</v>
      </c>
    </row>
    <row r="5" spans="2:6" x14ac:dyDescent="0.3">
      <c r="B5" s="32" t="s">
        <v>242</v>
      </c>
      <c r="C5" s="33"/>
      <c r="D5" s="30"/>
      <c r="E5" s="30"/>
      <c r="F5" s="30"/>
    </row>
    <row r="6" spans="2:6" outlineLevel="1" x14ac:dyDescent="0.3">
      <c r="B6" s="31"/>
      <c r="C6" s="31" t="s">
        <v>235</v>
      </c>
      <c r="D6" s="25">
        <v>350</v>
      </c>
      <c r="E6" s="37">
        <v>450</v>
      </c>
      <c r="F6" s="37">
        <v>250</v>
      </c>
    </row>
    <row r="7" spans="2:6" outlineLevel="1" x14ac:dyDescent="0.3">
      <c r="B7" s="31"/>
      <c r="C7" s="31" t="s">
        <v>236</v>
      </c>
      <c r="D7" s="25"/>
      <c r="E7" s="37">
        <v>680</v>
      </c>
      <c r="F7" s="37">
        <v>480</v>
      </c>
    </row>
    <row r="8" spans="2:6" x14ac:dyDescent="0.3">
      <c r="B8" s="32" t="s">
        <v>244</v>
      </c>
      <c r="C8" s="33"/>
      <c r="D8" s="30"/>
      <c r="E8" s="30"/>
      <c r="F8" s="30"/>
    </row>
    <row r="9" spans="2:6" ht="17.25" outlineLevel="1" thickBot="1" x14ac:dyDescent="0.35">
      <c r="B9" s="34"/>
      <c r="C9" s="34" t="s">
        <v>237</v>
      </c>
      <c r="D9" s="26">
        <v>2133330</v>
      </c>
      <c r="E9" s="26">
        <v>2387230</v>
      </c>
      <c r="F9" s="26">
        <v>1879430</v>
      </c>
    </row>
    <row r="10" spans="2:6" x14ac:dyDescent="0.3">
      <c r="B10" t="s">
        <v>245</v>
      </c>
    </row>
    <row r="11" spans="2:6" x14ac:dyDescent="0.3">
      <c r="B11" t="s">
        <v>246</v>
      </c>
    </row>
    <row r="12" spans="2:6" x14ac:dyDescent="0.3">
      <c r="B12" t="s">
        <v>247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activeCell="E17" sqref="E17"/>
    </sheetView>
  </sheetViews>
  <sheetFormatPr defaultRowHeight="16.5" x14ac:dyDescent="0.3"/>
  <cols>
    <col min="5" max="5" width="10.625" bestFit="1" customWidth="1"/>
  </cols>
  <sheetData>
    <row r="1" spans="1:5" ht="20.25" x14ac:dyDescent="0.3">
      <c r="A1" s="11" t="s">
        <v>153</v>
      </c>
      <c r="B1" s="11"/>
      <c r="C1" s="11"/>
      <c r="D1" s="11"/>
      <c r="E1" s="11"/>
    </row>
    <row r="3" spans="1:5" x14ac:dyDescent="0.3">
      <c r="A3" s="4" t="s">
        <v>52</v>
      </c>
      <c r="B3" s="4" t="s">
        <v>154</v>
      </c>
      <c r="C3" s="4" t="s">
        <v>155</v>
      </c>
      <c r="D3" s="4" t="s">
        <v>156</v>
      </c>
      <c r="E3" s="4" t="s">
        <v>141</v>
      </c>
    </row>
    <row r="4" spans="1:5" x14ac:dyDescent="0.3">
      <c r="A4" s="4" t="s">
        <v>157</v>
      </c>
      <c r="B4" s="4" t="s">
        <v>158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3">
      <c r="A5" s="4" t="s">
        <v>159</v>
      </c>
      <c r="B5" s="4" t="s">
        <v>160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3">
      <c r="A6" s="4" t="s">
        <v>157</v>
      </c>
      <c r="B6" s="4" t="s">
        <v>160</v>
      </c>
      <c r="C6" s="4">
        <v>349</v>
      </c>
      <c r="D6" s="4">
        <v>1</v>
      </c>
      <c r="E6" s="6">
        <f t="shared" si="0"/>
        <v>121800</v>
      </c>
    </row>
    <row r="7" spans="1:5" x14ac:dyDescent="0.3">
      <c r="A7" s="4" t="s">
        <v>159</v>
      </c>
      <c r="B7" s="4" t="s">
        <v>158</v>
      </c>
      <c r="C7" s="4">
        <v>321</v>
      </c>
      <c r="D7" s="4">
        <v>7</v>
      </c>
      <c r="E7" s="6">
        <f t="shared" si="0"/>
        <v>182120</v>
      </c>
    </row>
    <row r="8" spans="1:5" x14ac:dyDescent="0.3">
      <c r="A8" s="4" t="s">
        <v>157</v>
      </c>
      <c r="B8" s="4" t="s">
        <v>158</v>
      </c>
      <c r="C8" s="4">
        <v>546</v>
      </c>
      <c r="D8" s="4">
        <v>8</v>
      </c>
      <c r="E8" s="6">
        <f t="shared" si="0"/>
        <v>188300</v>
      </c>
    </row>
    <row r="9" spans="1:5" x14ac:dyDescent="0.3">
      <c r="A9" s="4" t="s">
        <v>157</v>
      </c>
      <c r="B9" s="4" t="s">
        <v>160</v>
      </c>
      <c r="C9" s="4">
        <v>246</v>
      </c>
      <c r="D9" s="4">
        <v>2</v>
      </c>
      <c r="E9" s="6">
        <f t="shared" si="0"/>
        <v>85400</v>
      </c>
    </row>
    <row r="10" spans="1:5" x14ac:dyDescent="0.3">
      <c r="A10" s="4" t="s">
        <v>159</v>
      </c>
      <c r="B10" s="4" t="s">
        <v>160</v>
      </c>
      <c r="C10" s="4">
        <v>531</v>
      </c>
      <c r="D10" s="4">
        <v>5</v>
      </c>
      <c r="E10" s="6">
        <f t="shared" si="0"/>
        <v>305080</v>
      </c>
    </row>
    <row r="11" spans="1:5" x14ac:dyDescent="0.3">
      <c r="A11" s="4" t="s">
        <v>157</v>
      </c>
      <c r="B11" s="4" t="s">
        <v>160</v>
      </c>
      <c r="C11" s="4">
        <v>521</v>
      </c>
      <c r="D11" s="4">
        <v>3</v>
      </c>
      <c r="E11" s="6">
        <f t="shared" si="0"/>
        <v>181300</v>
      </c>
    </row>
    <row r="12" spans="1:5" x14ac:dyDescent="0.3">
      <c r="A12" s="4" t="s">
        <v>157</v>
      </c>
      <c r="B12" s="4" t="s">
        <v>158</v>
      </c>
      <c r="C12" s="4">
        <v>321</v>
      </c>
      <c r="D12" s="4">
        <v>7</v>
      </c>
      <c r="E12" s="6">
        <f t="shared" si="0"/>
        <v>109900</v>
      </c>
    </row>
    <row r="13" spans="1:5" x14ac:dyDescent="0.3">
      <c r="A13" s="4" t="s">
        <v>159</v>
      </c>
      <c r="B13" s="4" t="s">
        <v>158</v>
      </c>
      <c r="C13" s="4">
        <v>279</v>
      </c>
      <c r="D13" s="4">
        <v>5</v>
      </c>
      <c r="E13" s="6">
        <f t="shared" si="0"/>
        <v>158920</v>
      </c>
    </row>
    <row r="14" spans="1:5" x14ac:dyDescent="0.3">
      <c r="A14" s="4" t="s">
        <v>159</v>
      </c>
      <c r="B14" s="4" t="s">
        <v>158</v>
      </c>
      <c r="C14" s="4">
        <v>391</v>
      </c>
      <c r="D14" s="4">
        <v>3</v>
      </c>
      <c r="E14" s="6">
        <f t="shared" si="0"/>
        <v>225040</v>
      </c>
    </row>
    <row r="15" spans="1:5" x14ac:dyDescent="0.3">
      <c r="A15" s="4" t="s">
        <v>159</v>
      </c>
      <c r="B15" s="4" t="s">
        <v>160</v>
      </c>
      <c r="C15" s="4">
        <v>372</v>
      </c>
      <c r="D15" s="4">
        <v>2</v>
      </c>
      <c r="E15" s="6">
        <f t="shared" si="0"/>
        <v>214600</v>
      </c>
    </row>
    <row r="16" spans="1:5" x14ac:dyDescent="0.3">
      <c r="A16" s="4" t="s">
        <v>157</v>
      </c>
      <c r="B16" s="4" t="s">
        <v>160</v>
      </c>
      <c r="C16" s="4">
        <v>419</v>
      </c>
      <c r="D16" s="4">
        <v>7</v>
      </c>
      <c r="E16" s="6">
        <f t="shared" si="0"/>
        <v>144200</v>
      </c>
    </row>
    <row r="17" spans="1:5" x14ac:dyDescent="0.3">
      <c r="A17" s="17" t="s">
        <v>161</v>
      </c>
      <c r="B17" s="18"/>
      <c r="C17" s="18"/>
      <c r="D17" s="19"/>
      <c r="E17" s="9">
        <f>SUM(E4:E16)</f>
        <v>2133330</v>
      </c>
    </row>
    <row r="19" spans="1:5" x14ac:dyDescent="0.3">
      <c r="A19" s="17" t="s">
        <v>162</v>
      </c>
      <c r="B19" s="19"/>
    </row>
    <row r="20" spans="1:5" x14ac:dyDescent="0.3">
      <c r="A20" s="4" t="s">
        <v>163</v>
      </c>
      <c r="B20" s="4">
        <v>350</v>
      </c>
    </row>
    <row r="21" spans="1:5" x14ac:dyDescent="0.3">
      <c r="A21" s="4" t="s">
        <v>164</v>
      </c>
      <c r="B21" s="4">
        <v>580</v>
      </c>
    </row>
  </sheetData>
  <scenarios current="0" sqref="E17">
    <scenario name="단가인상" locked="1" count="2" user="Jio" comment="만든 사람 Jio 날짜 2026-10-05">
      <inputCells r="B20" val="450"/>
      <inputCells r="B22" val="680"/>
    </scenario>
    <scenario name="단가인하" locked="1" count="2" user="Jio" comment="만든 사람 Jio 날짜 2026-10-05">
      <inputCells r="B20" val="250"/>
      <inputCells r="B22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workbookViewId="0">
      <selection activeCell="H26" sqref="H26"/>
    </sheetView>
  </sheetViews>
  <sheetFormatPr defaultRowHeight="16.5" x14ac:dyDescent="0.3"/>
  <cols>
    <col min="5" max="5" width="12.125" customWidth="1"/>
    <col min="6" max="6" width="5.625" customWidth="1"/>
  </cols>
  <sheetData>
    <row r="1" spans="1:5" ht="20.25" x14ac:dyDescent="0.3">
      <c r="A1" s="11" t="s">
        <v>165</v>
      </c>
      <c r="B1" s="11"/>
      <c r="C1" s="11"/>
      <c r="D1" s="11"/>
      <c r="E1" s="11"/>
    </row>
    <row r="3" spans="1:5" x14ac:dyDescent="0.3">
      <c r="A3" s="4" t="s">
        <v>166</v>
      </c>
      <c r="B3" s="4" t="s">
        <v>18</v>
      </c>
      <c r="C3" s="4" t="s">
        <v>219</v>
      </c>
      <c r="D3" s="4" t="s">
        <v>17</v>
      </c>
      <c r="E3" s="4" t="s">
        <v>167</v>
      </c>
    </row>
    <row r="4" spans="1:5" x14ac:dyDescent="0.3">
      <c r="A4" s="4">
        <v>3425</v>
      </c>
      <c r="B4" s="4" t="s">
        <v>168</v>
      </c>
      <c r="C4" s="4" t="s">
        <v>169</v>
      </c>
      <c r="D4" s="4" t="s">
        <v>170</v>
      </c>
      <c r="E4" s="39">
        <v>254000</v>
      </c>
    </row>
    <row r="5" spans="1:5" x14ac:dyDescent="0.3">
      <c r="A5" s="4">
        <v>3323</v>
      </c>
      <c r="B5" s="4" t="s">
        <v>171</v>
      </c>
      <c r="C5" s="4" t="s">
        <v>169</v>
      </c>
      <c r="D5" s="4" t="s">
        <v>172</v>
      </c>
      <c r="E5" s="39">
        <v>246200</v>
      </c>
    </row>
    <row r="6" spans="1:5" x14ac:dyDescent="0.3">
      <c r="A6" s="4">
        <v>1003</v>
      </c>
      <c r="B6" s="4" t="s">
        <v>173</v>
      </c>
      <c r="C6" s="4" t="s">
        <v>194</v>
      </c>
      <c r="D6" s="4" t="s">
        <v>174</v>
      </c>
      <c r="E6" s="39">
        <v>256800</v>
      </c>
    </row>
    <row r="7" spans="1:5" x14ac:dyDescent="0.3">
      <c r="A7" s="4">
        <v>2209</v>
      </c>
      <c r="B7" s="4" t="s">
        <v>175</v>
      </c>
      <c r="C7" s="4" t="s">
        <v>169</v>
      </c>
      <c r="D7" s="4" t="s">
        <v>176</v>
      </c>
      <c r="E7" s="39">
        <v>246330</v>
      </c>
    </row>
    <row r="8" spans="1:5" x14ac:dyDescent="0.3">
      <c r="A8" s="4">
        <v>2107</v>
      </c>
      <c r="B8" s="4" t="s">
        <v>177</v>
      </c>
      <c r="C8" s="4" t="s">
        <v>169</v>
      </c>
      <c r="D8" s="4" t="s">
        <v>176</v>
      </c>
      <c r="E8" s="39">
        <v>262500</v>
      </c>
    </row>
    <row r="9" spans="1:5" x14ac:dyDescent="0.3">
      <c r="A9" s="4">
        <v>3322</v>
      </c>
      <c r="B9" s="4" t="s">
        <v>178</v>
      </c>
      <c r="C9" s="4" t="s">
        <v>169</v>
      </c>
      <c r="D9" s="4" t="s">
        <v>172</v>
      </c>
      <c r="E9" s="39">
        <v>245600</v>
      </c>
    </row>
    <row r="10" spans="1:5" x14ac:dyDescent="0.3">
      <c r="A10" s="4">
        <v>3115</v>
      </c>
      <c r="B10" s="4" t="s">
        <v>179</v>
      </c>
      <c r="C10" s="4" t="s">
        <v>169</v>
      </c>
      <c r="D10" s="4" t="s">
        <v>180</v>
      </c>
      <c r="E10" s="39">
        <v>235200</v>
      </c>
    </row>
    <row r="11" spans="1:5" x14ac:dyDescent="0.3">
      <c r="A11" s="4">
        <v>2210</v>
      </c>
      <c r="B11" s="4" t="s">
        <v>181</v>
      </c>
      <c r="C11" s="4" t="s">
        <v>169</v>
      </c>
      <c r="D11" s="4" t="s">
        <v>176</v>
      </c>
      <c r="E11" s="39">
        <v>264250</v>
      </c>
    </row>
    <row r="12" spans="1:5" x14ac:dyDescent="0.3">
      <c r="A12" s="4">
        <v>2106</v>
      </c>
      <c r="B12" s="4" t="s">
        <v>182</v>
      </c>
      <c r="C12" s="4" t="s">
        <v>169</v>
      </c>
      <c r="D12" s="4" t="s">
        <v>176</v>
      </c>
      <c r="E12" s="39">
        <v>252500</v>
      </c>
    </row>
    <row r="13" spans="1:5" x14ac:dyDescent="0.3">
      <c r="A13" s="4">
        <v>3321</v>
      </c>
      <c r="B13" s="4" t="s">
        <v>183</v>
      </c>
      <c r="C13" s="4" t="s">
        <v>169</v>
      </c>
      <c r="D13" s="4" t="s">
        <v>172</v>
      </c>
      <c r="E13" s="39">
        <v>258000</v>
      </c>
    </row>
    <row r="14" spans="1:5" x14ac:dyDescent="0.3">
      <c r="A14" s="4">
        <v>3217</v>
      </c>
      <c r="B14" s="4" t="s">
        <v>184</v>
      </c>
      <c r="C14" s="4" t="s">
        <v>169</v>
      </c>
      <c r="D14" s="4" t="s">
        <v>185</v>
      </c>
      <c r="E14" s="39">
        <v>232560</v>
      </c>
    </row>
    <row r="15" spans="1:5" x14ac:dyDescent="0.3">
      <c r="A15" s="4">
        <v>3112</v>
      </c>
      <c r="B15" s="4" t="s">
        <v>186</v>
      </c>
      <c r="C15" s="4" t="s">
        <v>19</v>
      </c>
      <c r="D15" s="4" t="s">
        <v>180</v>
      </c>
      <c r="E15" s="39">
        <v>335620</v>
      </c>
    </row>
    <row r="16" spans="1:5" x14ac:dyDescent="0.3">
      <c r="A16" s="4">
        <v>3320</v>
      </c>
      <c r="B16" s="4" t="s">
        <v>187</v>
      </c>
      <c r="C16" s="4" t="s">
        <v>19</v>
      </c>
      <c r="D16" s="4" t="s">
        <v>172</v>
      </c>
      <c r="E16" s="39">
        <v>342560</v>
      </c>
    </row>
    <row r="17" spans="1:5" x14ac:dyDescent="0.3">
      <c r="A17" s="4">
        <v>3424</v>
      </c>
      <c r="B17" s="4" t="s">
        <v>188</v>
      </c>
      <c r="C17" s="4" t="s">
        <v>19</v>
      </c>
      <c r="D17" s="4" t="s">
        <v>170</v>
      </c>
      <c r="E17" s="39">
        <v>365110</v>
      </c>
    </row>
    <row r="18" spans="1:5" x14ac:dyDescent="0.3">
      <c r="A18" s="4">
        <v>4029</v>
      </c>
      <c r="B18" s="4" t="s">
        <v>189</v>
      </c>
      <c r="C18" s="4" t="s">
        <v>19</v>
      </c>
      <c r="D18" s="4" t="s">
        <v>190</v>
      </c>
      <c r="E18" s="39">
        <v>352533</v>
      </c>
    </row>
    <row r="19" spans="1:5" x14ac:dyDescent="0.3">
      <c r="A19" s="4">
        <v>2105</v>
      </c>
      <c r="B19" s="4" t="s">
        <v>191</v>
      </c>
      <c r="C19" s="4" t="s">
        <v>19</v>
      </c>
      <c r="D19" s="4" t="s">
        <v>176</v>
      </c>
      <c r="E19" s="39">
        <v>345850</v>
      </c>
    </row>
    <row r="20" spans="1:5" x14ac:dyDescent="0.3">
      <c r="A20" s="4">
        <v>2208</v>
      </c>
      <c r="B20" s="4" t="s">
        <v>192</v>
      </c>
      <c r="C20" s="4" t="s">
        <v>19</v>
      </c>
      <c r="D20" s="4" t="s">
        <v>176</v>
      </c>
      <c r="E20" s="39">
        <v>356520</v>
      </c>
    </row>
    <row r="21" spans="1:5" x14ac:dyDescent="0.3">
      <c r="D21" s="4" t="s">
        <v>193</v>
      </c>
      <c r="E21" s="39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17</xdr:row>
                    <xdr:rowOff>9525</xdr:rowOff>
                  </from>
                  <to>
                    <xdr:col>7</xdr:col>
                    <xdr:colOff>676275</xdr:colOff>
                    <xdr:row>18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workbookViewId="0">
      <selection activeCell="L26" sqref="L26"/>
    </sheetView>
  </sheetViews>
  <sheetFormatPr defaultRowHeight="16.5" x14ac:dyDescent="0.3"/>
  <sheetData>
    <row r="1" spans="1:5" ht="20.25" x14ac:dyDescent="0.3">
      <c r="A1" s="11" t="s">
        <v>195</v>
      </c>
      <c r="B1" s="11"/>
      <c r="C1" s="11"/>
      <c r="D1" s="11"/>
      <c r="E1" s="11"/>
    </row>
    <row r="3" spans="1:5" x14ac:dyDescent="0.3">
      <c r="A3" s="4" t="s">
        <v>18</v>
      </c>
      <c r="B3" s="4" t="s">
        <v>219</v>
      </c>
      <c r="C3" s="4" t="s">
        <v>17</v>
      </c>
      <c r="D3" s="4" t="s">
        <v>196</v>
      </c>
      <c r="E3" s="4" t="s">
        <v>197</v>
      </c>
    </row>
    <row r="4" spans="1:5" x14ac:dyDescent="0.3">
      <c r="A4" s="4" t="s">
        <v>198</v>
      </c>
      <c r="B4" s="4" t="s">
        <v>169</v>
      </c>
      <c r="C4" s="4" t="s">
        <v>185</v>
      </c>
      <c r="D4" s="10">
        <v>35200</v>
      </c>
      <c r="E4" s="10">
        <v>35000</v>
      </c>
    </row>
    <row r="5" spans="1:5" x14ac:dyDescent="0.3">
      <c r="A5" s="4" t="s">
        <v>199</v>
      </c>
      <c r="B5" s="4" t="s">
        <v>169</v>
      </c>
      <c r="C5" s="4" t="s">
        <v>185</v>
      </c>
      <c r="D5" s="10">
        <v>12500</v>
      </c>
      <c r="E5" s="10">
        <v>21000</v>
      </c>
    </row>
    <row r="6" spans="1:5" x14ac:dyDescent="0.3">
      <c r="A6" s="4" t="s">
        <v>179</v>
      </c>
      <c r="B6" s="4" t="s">
        <v>31</v>
      </c>
      <c r="C6" s="4" t="s">
        <v>180</v>
      </c>
      <c r="D6" s="10">
        <v>101200</v>
      </c>
      <c r="E6" s="10">
        <v>65000</v>
      </c>
    </row>
    <row r="7" spans="1:5" x14ac:dyDescent="0.3">
      <c r="A7" s="4" t="s">
        <v>168</v>
      </c>
      <c r="B7" s="4" t="s">
        <v>31</v>
      </c>
      <c r="C7" s="4" t="s">
        <v>170</v>
      </c>
      <c r="D7" s="10">
        <v>62533</v>
      </c>
      <c r="E7" s="10">
        <v>61890</v>
      </c>
    </row>
    <row r="8" spans="1:5" x14ac:dyDescent="0.3">
      <c r="A8" s="4" t="s">
        <v>201</v>
      </c>
      <c r="B8" s="4" t="s">
        <v>169</v>
      </c>
      <c r="C8" s="4" t="s">
        <v>172</v>
      </c>
      <c r="D8" s="10">
        <v>32560</v>
      </c>
      <c r="E8" s="10">
        <v>33000</v>
      </c>
    </row>
    <row r="9" spans="1:5" x14ac:dyDescent="0.3">
      <c r="A9" s="4" t="s">
        <v>200</v>
      </c>
      <c r="B9" s="4" t="s">
        <v>31</v>
      </c>
      <c r="C9" s="4" t="s">
        <v>185</v>
      </c>
      <c r="D9" s="10">
        <v>64250</v>
      </c>
      <c r="E9" s="10">
        <v>56000</v>
      </c>
    </row>
    <row r="10" spans="1:5" x14ac:dyDescent="0.3">
      <c r="A10" s="4" t="s">
        <v>202</v>
      </c>
      <c r="B10" s="4" t="s">
        <v>169</v>
      </c>
      <c r="C10" s="4" t="s">
        <v>170</v>
      </c>
      <c r="D10" s="10">
        <v>45850</v>
      </c>
      <c r="E10" s="10">
        <v>43650</v>
      </c>
    </row>
    <row r="11" spans="1:5" x14ac:dyDescent="0.3">
      <c r="A11" s="4" t="s">
        <v>203</v>
      </c>
      <c r="B11" s="4" t="s">
        <v>169</v>
      </c>
      <c r="C11" s="4" t="s">
        <v>180</v>
      </c>
      <c r="D11" s="10">
        <v>90400</v>
      </c>
      <c r="E11" s="10">
        <v>60000</v>
      </c>
    </row>
    <row r="12" spans="1:5" x14ac:dyDescent="0.3">
      <c r="A12" s="4" t="s">
        <v>204</v>
      </c>
      <c r="B12" s="4" t="s">
        <v>31</v>
      </c>
      <c r="C12" s="4" t="s">
        <v>172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Jio</cp:lastModifiedBy>
  <dcterms:created xsi:type="dcterms:W3CDTF">2023-04-27T08:01:32Z</dcterms:created>
  <dcterms:modified xsi:type="dcterms:W3CDTF">2026-10-05T10:44:42Z</dcterms:modified>
</cp:coreProperties>
</file>