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6701C9-1CFD-4AF0-BDBC-4AEE7B9A712F}" xr6:coauthVersionLast="47" xr6:coauthVersionMax="47" xr10:uidLastSave="{00000000-0000-0000-0000-000000000000}"/>
  <bookViews>
    <workbookView xWindow="-120" yWindow="-120" windowWidth="29040" windowHeight="15840" activeTab="2" xr2:uid="{8201D74F-C748-41B6-ABCE-E0100AA10B6A}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조회수">제1작업!$H$4:$H$12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J14" i="1"/>
  <c r="J13" i="1"/>
  <c r="E14" i="1"/>
  <c r="J5" i="1"/>
  <c r="J6" i="1"/>
  <c r="J7" i="1"/>
  <c r="J8" i="1"/>
  <c r="J9" i="1"/>
  <c r="J10" i="1"/>
  <c r="J11" i="1"/>
  <c r="J12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<sst xmlns="http://schemas.openxmlformats.org/spreadsheetml/2006/main" count="117" uniqueCount="46">
  <si>
    <t>유튜브</t>
    <phoneticPr fontId="2" type="noConversion"/>
  </si>
  <si>
    <t>채널명</t>
    <phoneticPr fontId="2" type="noConversion"/>
  </si>
  <si>
    <t>가입일</t>
  </si>
  <si>
    <t>가입일</t>
    <phoneticPr fontId="2" type="noConversion"/>
  </si>
  <si>
    <t>카테고리</t>
  </si>
  <si>
    <t>카테고리</t>
    <phoneticPr fontId="2" type="noConversion"/>
  </si>
  <si>
    <t>순위</t>
    <phoneticPr fontId="2" type="noConversion"/>
  </si>
  <si>
    <t>비고</t>
    <phoneticPr fontId="2" type="noConversion"/>
  </si>
  <si>
    <t>K010E</t>
    <phoneticPr fontId="2" type="noConversion"/>
  </si>
  <si>
    <t>K065H</t>
    <phoneticPr fontId="2" type="noConversion"/>
  </si>
  <si>
    <t>M456R</t>
    <phoneticPr fontId="2" type="noConversion"/>
  </si>
  <si>
    <t>P012W</t>
    <phoneticPr fontId="2" type="noConversion"/>
  </si>
  <si>
    <t>L712Q</t>
    <phoneticPr fontId="2" type="noConversion"/>
  </si>
  <si>
    <t>A032L</t>
    <phoneticPr fontId="2" type="noConversion"/>
  </si>
  <si>
    <t>K302G</t>
    <phoneticPr fontId="2" type="noConversion"/>
  </si>
  <si>
    <t>C123K</t>
    <phoneticPr fontId="2" type="noConversion"/>
  </si>
  <si>
    <t>한국셀럼</t>
  </si>
  <si>
    <t>한국셀럼</t>
    <phoneticPr fontId="2" type="noConversion"/>
  </si>
  <si>
    <t>칸바이트</t>
    <phoneticPr fontId="2" type="noConversion"/>
  </si>
  <si>
    <t>코리아이슈</t>
    <phoneticPr fontId="2" type="noConversion"/>
  </si>
  <si>
    <t>한국TV</t>
    <phoneticPr fontId="2" type="noConversion"/>
  </si>
  <si>
    <t>마이소코리아</t>
    <phoneticPr fontId="2" type="noConversion"/>
  </si>
  <si>
    <t>코스모코리아</t>
    <phoneticPr fontId="2" type="noConversion"/>
  </si>
  <si>
    <t>투데이경제</t>
    <phoneticPr fontId="2" type="noConversion"/>
  </si>
  <si>
    <t>러브캣</t>
    <phoneticPr fontId="2" type="noConversion"/>
  </si>
  <si>
    <t>피플앤블로그</t>
  </si>
  <si>
    <t>피플앤블로그</t>
    <phoneticPr fontId="2" type="noConversion"/>
  </si>
  <si>
    <t>엔터테인먼트</t>
  </si>
  <si>
    <t>엔터테인먼트</t>
    <phoneticPr fontId="2" type="noConversion"/>
  </si>
  <si>
    <t>과학과 기술</t>
  </si>
  <si>
    <t>과학과 기술</t>
    <phoneticPr fontId="2" type="noConversion"/>
  </si>
  <si>
    <t>게시 된 
비디오수</t>
    <phoneticPr fontId="2" type="noConversion"/>
  </si>
  <si>
    <t>구독자수</t>
    <phoneticPr fontId="2" type="noConversion"/>
  </si>
  <si>
    <t>최대 조회수</t>
    <phoneticPr fontId="2" type="noConversion"/>
  </si>
  <si>
    <t>구독자수가 평균 이상인 유튜브 수</t>
    <phoneticPr fontId="2" type="noConversion"/>
  </si>
  <si>
    <t>피플앤블로그에 게시 된 비디오수 합계</t>
    <phoneticPr fontId="2" type="noConversion"/>
  </si>
  <si>
    <t>조회수
(최근 7일간)</t>
    <phoneticPr fontId="2" type="noConversion"/>
  </si>
  <si>
    <t>총합계</t>
  </si>
  <si>
    <t>2017년</t>
  </si>
  <si>
    <t>2019년</t>
  </si>
  <si>
    <t>2020년</t>
  </si>
  <si>
    <t>개수 : 유튜브</t>
  </si>
  <si>
    <t>*코리아*</t>
    <phoneticPr fontId="2" type="noConversion"/>
  </si>
  <si>
    <t>&gt;=10000</t>
    <phoneticPr fontId="2" type="noConversion"/>
  </si>
  <si>
    <t>***</t>
  </si>
  <si>
    <t>평균 : 게시 된 비디오수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</si>
</sst>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#&quot;천회&quot;"/>
    <numFmt numFmtId="186" formatCode="#,##0&quot;천회&quot;"/>
    <numFmt numFmtId="187" formatCode="####"/>
  </numFmts>
  <fonts count="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theme="1"/>
      <name val="굴리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17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86" fontId="3" fillId="0" borderId="8" xfId="1" applyNumberFormat="1" applyFont="1" applyBorder="1" applyAlignment="1">
      <alignment horizontal="center" vertical="center"/>
    </xf>
    <xf numFmtId="186" fontId="3" fillId="0" borderId="1" xfId="1" applyNumberFormat="1" applyFont="1" applyBorder="1" applyAlignment="1">
      <alignment horizontal="center" vertical="center"/>
    </xf>
    <xf numFmtId="186" fontId="3" fillId="0" borderId="5" xfId="1" applyNumberFormat="1" applyFont="1" applyBorder="1" applyAlignment="1">
      <alignment horizontal="center" vertical="center"/>
    </xf>
    <xf numFmtId="187" fontId="3" fillId="0" borderId="8" xfId="0" applyNumberFormat="1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65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numFmt numFmtId="1" formatCode="0"/>
    </dxf>
    <dxf>
      <numFmt numFmtId="185" formatCode="0.0"/>
    </dxf>
    <dxf>
      <numFmt numFmtId="1" formatCode="0"/>
    </dxf>
    <dxf>
      <numFmt numFmtId="2" formatCode="0.00"/>
    </dxf>
    <dxf>
      <numFmt numFmtId="184" formatCode="0.000"/>
    </dxf>
    <dxf>
      <numFmt numFmtId="183" formatCode="0.0000"/>
    </dxf>
    <dxf>
      <numFmt numFmtId="182" formatCode="0.00000"/>
    </dxf>
    <dxf>
      <numFmt numFmtId="181" formatCode="0.000000"/>
    </dxf>
    <dxf>
      <numFmt numFmtId="185" formatCode="0.0"/>
    </dxf>
    <dxf>
      <numFmt numFmtId="1" formatCode="0"/>
    </dxf>
    <dxf>
      <numFmt numFmtId="2" formatCode="0.00"/>
    </dxf>
    <dxf>
      <numFmt numFmtId="184" formatCode="0.000"/>
    </dxf>
    <dxf>
      <numFmt numFmtId="183" formatCode="0.0000"/>
    </dxf>
    <dxf>
      <numFmt numFmtId="182" formatCode="0.00000"/>
    </dxf>
    <dxf>
      <numFmt numFmtId="181" formatCode="0.000000"/>
    </dxf>
    <dxf>
      <numFmt numFmtId="185" formatCode="0.0"/>
    </dxf>
    <dxf>
      <numFmt numFmtId="1" formatCode="0"/>
    </dxf>
    <dxf>
      <numFmt numFmtId="2" formatCode="0.00"/>
    </dxf>
    <dxf>
      <numFmt numFmtId="184" formatCode="0.000"/>
    </dxf>
    <dxf>
      <numFmt numFmtId="183" formatCode="0.0000"/>
    </dxf>
    <dxf>
      <numFmt numFmtId="182" formatCode="0.00000"/>
    </dxf>
    <dxf>
      <numFmt numFmtId="181" formatCode="0.000000"/>
    </dxf>
    <dxf>
      <numFmt numFmtId="180" formatCode="0.00000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#&quot;천회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/>
              <a:t>피플앤블로그 및 엔터테인먼트의 유튜브 현황</a:t>
            </a:r>
            <a:endParaRPr lang="en-US" sz="2000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조회수(최근 7일간)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(제1작업!$C$5:$C$8,제1작업!$C$11:$C$12)</c:f>
              <c:strCache>
                <c:ptCount val="6"/>
                <c:pt idx="0">
                  <c:v>한국셀럼</c:v>
                </c:pt>
                <c:pt idx="1">
                  <c:v>칸바이트</c:v>
                </c:pt>
                <c:pt idx="2">
                  <c:v>코리아이슈</c:v>
                </c:pt>
                <c:pt idx="3">
                  <c:v>한국TV</c:v>
                </c:pt>
                <c:pt idx="4">
                  <c:v>투데이경제</c:v>
                </c:pt>
                <c:pt idx="5">
                  <c:v>러브캣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제1작업!$H$5:$H$12</c15:sqref>
                  </c15:fullRef>
                </c:ext>
              </c:extLst>
              <c:f>(제1작업!$H$5:$H$8,제1작업!$H$11:$H$12)</c:f>
              <c:numCache>
                <c:formatCode>#,##0"천회"</c:formatCode>
                <c:ptCount val="6"/>
                <c:pt idx="0">
                  <c:v>1820</c:v>
                </c:pt>
                <c:pt idx="1">
                  <c:v>2966</c:v>
                </c:pt>
                <c:pt idx="2">
                  <c:v>658</c:v>
                </c:pt>
                <c:pt idx="3">
                  <c:v>562</c:v>
                </c:pt>
                <c:pt idx="4">
                  <c:v>1689</c:v>
                </c:pt>
                <c:pt idx="5">
                  <c:v>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6-4014-8A56-ED30445C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17708272"/>
        <c:axId val="2017710352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구독자수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E6-4014-8A56-ED30445C1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(제1작업!$C$5:$C$8,제1작업!$C$11:$C$12)</c:f>
              <c:strCache>
                <c:ptCount val="6"/>
                <c:pt idx="0">
                  <c:v>한국셀럼</c:v>
                </c:pt>
                <c:pt idx="1">
                  <c:v>칸바이트</c:v>
                </c:pt>
                <c:pt idx="2">
                  <c:v>코리아이슈</c:v>
                </c:pt>
                <c:pt idx="3">
                  <c:v>한국TV</c:v>
                </c:pt>
                <c:pt idx="4">
                  <c:v>투데이경제</c:v>
                </c:pt>
                <c:pt idx="5">
                  <c:v>러브캣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(제1작업!$G$5:$G$8,제1작업!$G$11:$G$12)</c:f>
              <c:numCache>
                <c:formatCode>_(* #,##0_);_(* \(#,##0\);_(* "-"_);_(@_)</c:formatCode>
                <c:ptCount val="6"/>
                <c:pt idx="0">
                  <c:v>12712</c:v>
                </c:pt>
                <c:pt idx="1">
                  <c:v>6632</c:v>
                </c:pt>
                <c:pt idx="2">
                  <c:v>3996</c:v>
                </c:pt>
                <c:pt idx="3">
                  <c:v>3331</c:v>
                </c:pt>
                <c:pt idx="4">
                  <c:v>1913</c:v>
                </c:pt>
                <c:pt idx="5">
                  <c:v>18451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제1작업!$G$10</c15:sqref>
                  <c15:dLbl>
                    <c:idx val="3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C1E6-4014-8A56-ED30445C110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C1E6-4014-8A56-ED30445C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423712"/>
        <c:axId val="2017432032"/>
      </c:lineChart>
      <c:catAx>
        <c:axId val="201770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17710352"/>
        <c:crosses val="autoZero"/>
        <c:auto val="1"/>
        <c:lblAlgn val="ctr"/>
        <c:lblOffset val="100"/>
        <c:noMultiLvlLbl val="0"/>
      </c:catAx>
      <c:valAx>
        <c:axId val="2017710352"/>
        <c:scaling>
          <c:orientation val="minMax"/>
          <c:max val="8500"/>
          <c:min val="100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dash"/>
              <a:miter lim="800000"/>
            </a:ln>
            <a:effectLst/>
          </c:spPr>
        </c:majorGridlines>
        <c:numFmt formatCode="#,##0&quot;천회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17708272"/>
        <c:crosses val="autoZero"/>
        <c:crossBetween val="between"/>
        <c:majorUnit val="1500"/>
      </c:valAx>
      <c:valAx>
        <c:axId val="2017432032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17423712"/>
        <c:crosses val="max"/>
        <c:crossBetween val="between"/>
        <c:majorUnit val="4000"/>
      </c:valAx>
      <c:catAx>
        <c:axId val="201742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7432032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>
      <a:solidFill>
        <a:schemeClr val="tx1"/>
      </a:solidFill>
    </a:ln>
    <a:effectLst/>
  </c:spPr>
  <c:txPr>
    <a:bodyPr/>
    <a:lstStyle/>
    <a:p>
      <a:pPr>
        <a:defRPr sz="11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694D37-4328-4C33-8634-1961E06D5E55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47625</xdr:rowOff>
    </xdr:from>
    <xdr:to>
      <xdr:col>6</xdr:col>
      <xdr:colOff>561975</xdr:colOff>
      <xdr:row>2</xdr:row>
      <xdr:rowOff>276225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BEFC4A9-4B0B-4BBC-9406-B4764C1BBF2C}"/>
            </a:ext>
          </a:extLst>
        </xdr:cNvPr>
        <xdr:cNvSpPr/>
      </xdr:nvSpPr>
      <xdr:spPr>
        <a:xfrm>
          <a:off x="209550" y="47625"/>
          <a:ext cx="5334000" cy="933450"/>
        </a:xfrm>
        <a:prstGeom prst="round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주요 유튜브 최근 </a:t>
          </a:r>
          <a:r>
            <a:rPr lang="en-US" altLang="ko-KR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7</a:t>
          </a:r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일간 현황</a:t>
          </a:r>
        </a:p>
      </xdr:txBody>
    </xdr:sp>
    <xdr:clientData/>
  </xdr:twoCellAnchor>
  <xdr:twoCellAnchor editAs="oneCell">
    <xdr:from>
      <xdr:col>6</xdr:col>
      <xdr:colOff>800100</xdr:colOff>
      <xdr:row>0</xdr:row>
      <xdr:rowOff>142875</xdr:rowOff>
    </xdr:from>
    <xdr:to>
      <xdr:col>10</xdr:col>
      <xdr:colOff>283679</xdr:colOff>
      <xdr:row>2</xdr:row>
      <xdr:rowOff>190500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2035D00-017C-4E28-AEC4-F4EE7B6A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2875"/>
          <a:ext cx="3369779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7FB8ECF-13AF-47B0-8F67-B5C7F2EED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0.55119</cdr:x>
      <cdr:y>0.10966</cdr:y>
    </cdr:from>
    <cdr:to>
      <cdr:x>0.75853</cdr:x>
      <cdr:y>0.19713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48ABDB51-5AE7-499F-9257-EAC220048A5A}"/>
            </a:ext>
          </a:extLst>
        </cdr:cNvPr>
        <cdr:cNvSpPr/>
      </cdr:nvSpPr>
      <cdr:spPr>
        <a:xfrm xmlns:a="http://schemas.openxmlformats.org/drawingml/2006/main">
          <a:off x="5127625" y="666750"/>
          <a:ext cx="1928812" cy="531812"/>
        </a:xfrm>
        <a:prstGeom xmlns:a="http://schemas.openxmlformats.org/drawingml/2006/main" prst="wedgeRoundRectCallout">
          <a:avLst>
            <a:gd name="adj1" fmla="val 73406"/>
            <a:gd name="adj2" fmla="val -24067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애견채널</a:t>
          </a:r>
          <a:endParaRPr lang="ko-KR" b="1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91.432155439812" createdVersion="7" refreshedVersion="7" minRefreshableVersion="3" recordCount="8" xr:uid="{3AF245EB-F2A4-42BC-8DFA-B32789AA40FA}">
  <cacheSource type="worksheet">
    <worksheetSource ref="B4:H12" sheet="제1작업"/>
  </cacheSource>
  <cacheFields count="9">
    <cacheField name="유튜브" numFmtId="0">
      <sharedItems count="8">
        <s v="K010E"/>
        <s v="K065H"/>
        <s v="M456R"/>
        <s v="P012W"/>
        <s v="L712Q"/>
        <s v="A032L"/>
        <s v="K302G"/>
        <s v="C123K"/>
      </sharedItems>
    </cacheField>
    <cacheField name="채널명" numFmtId="0">
      <sharedItems/>
    </cacheField>
    <cacheField name="가입일" numFmtId="14">
      <sharedItems containsSemiMixedTypes="0" containsNonDate="0" containsDate="1" containsString="0" minDate="2017-04-03T00:00:00" maxDate="2020-03-05T00:00:00" count="8">
        <d v="2017-05-03T00:00:00"/>
        <d v="2019-12-05T00:00:00"/>
        <d v="2020-01-03T00:00:00"/>
        <d v="2019-06-04T00:00:00"/>
        <d v="2017-04-03T00:00:00"/>
        <d v="2020-03-04T00:00:00"/>
        <d v="2019-05-26T00:00:00"/>
        <d v="2019-03-07T00:00:00"/>
      </sharedItems>
      <fieldGroup par="8" base="2">
        <rangePr groupBy="months" startDate="2017-04-03T00:00:00" endDate="2020-03-05T00:00:00"/>
        <groupItems count="14">
          <s v="&lt;2017-04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0-03-05"/>
        </groupItems>
      </fieldGroup>
    </cacheField>
    <cacheField name="카테고리" numFmtId="0">
      <sharedItems count="3">
        <s v="피플앤블로그"/>
        <s v="엔터테인먼트"/>
        <s v="과학과 기술"/>
      </sharedItems>
    </cacheField>
    <cacheField name="게시 된 _x000a_비디오수" numFmtId="41">
      <sharedItems containsSemiMixedTypes="0" containsString="0" containsNumber="1" containsInteger="1" minValue="36" maxValue="1082" count="8">
        <n v="76"/>
        <n v="732"/>
        <n v="36"/>
        <n v="43"/>
        <n v="375"/>
        <n v="1082"/>
        <n v="136"/>
        <n v="355"/>
      </sharedItems>
    </cacheField>
    <cacheField name="구독자수" numFmtId="41">
      <sharedItems containsSemiMixedTypes="0" containsString="0" containsNumber="1" containsInteger="1" minValue="1142" maxValue="18451"/>
    </cacheField>
    <cacheField name="조회수_x000a_(최근 7일간)" numFmtId="176">
      <sharedItems containsSemiMixedTypes="0" containsString="0" containsNumber="1" containsInteger="1" minValue="466" maxValue="8044"/>
    </cacheField>
    <cacheField name="분기" numFmtId="0" databaseField="0">
      <fieldGroup base="2">
        <rangePr groupBy="quarters" startDate="2017-04-03T00:00:00" endDate="2020-03-05T00:00:00"/>
        <groupItems count="6">
          <s v="&lt;2017-04-03"/>
          <s v="1사분기"/>
          <s v="2사분기"/>
          <s v="3사분기"/>
          <s v="4사분기"/>
          <s v="&gt;2020-03-05"/>
        </groupItems>
      </fieldGroup>
    </cacheField>
    <cacheField name="연" numFmtId="0" databaseField="0">
      <fieldGroup base="2">
        <rangePr groupBy="years" startDate="2017-04-03T00:00:00" endDate="2020-03-05T00:00:00"/>
        <groupItems count="6">
          <s v="&lt;2017-04-03"/>
          <s v="2017년"/>
          <s v="2018년"/>
          <s v="2019년"/>
          <s v="2020년"/>
          <s v="&gt;2020-03-0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s v="한국셀럼"/>
    <x v="0"/>
    <x v="0"/>
    <x v="0"/>
    <n v="12712"/>
    <n v="1820"/>
  </r>
  <r>
    <x v="1"/>
    <s v="칸바이트"/>
    <x v="1"/>
    <x v="1"/>
    <x v="1"/>
    <n v="6632"/>
    <n v="2966"/>
  </r>
  <r>
    <x v="2"/>
    <s v="코리아이슈"/>
    <x v="2"/>
    <x v="0"/>
    <x v="2"/>
    <n v="3996"/>
    <n v="658"/>
  </r>
  <r>
    <x v="3"/>
    <s v="한국TV"/>
    <x v="3"/>
    <x v="1"/>
    <x v="3"/>
    <n v="3331"/>
    <n v="562"/>
  </r>
  <r>
    <x v="4"/>
    <s v="마이소코리아"/>
    <x v="4"/>
    <x v="2"/>
    <x v="4"/>
    <n v="1142"/>
    <n v="466"/>
  </r>
  <r>
    <x v="5"/>
    <s v="코스모코리아"/>
    <x v="5"/>
    <x v="2"/>
    <x v="5"/>
    <n v="6099"/>
    <n v="4261"/>
  </r>
  <r>
    <x v="6"/>
    <s v="투데이경제"/>
    <x v="6"/>
    <x v="0"/>
    <x v="6"/>
    <n v="1913"/>
    <n v="1689"/>
  </r>
  <r>
    <x v="7"/>
    <s v="러브캣"/>
    <x v="7"/>
    <x v="1"/>
    <x v="7"/>
    <n v="18451"/>
    <n v="80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38DF6C-BEF3-41B7-8F57-3505B1D946A1}" name="피벗 테이블1" cacheId="6" applyNumberFormats="0" applyBorderFormats="0" applyFontFormats="0" applyPatternFormats="0" applyAlignmentFormats="0" applyWidthHeightFormats="1" dataCaption="값" missingCaption="***" updatedVersion="7" minRefreshableVersion="3" useAutoFormatting="1" pageOverThenDown="1" colGrandTotals="0" itemPrintTitles="1" mergeItem="1" createdVersion="7" indent="0" outline="1" outlineData="1" multipleFieldFilters="0" rowHeaderCaption="가입일" colHeaderCaption="카테고리" fieldListSortAscending="1">
  <location ref="B2:H8" firstHeaderRow="1" firstDataRow="3" firstDataCol="1"/>
  <pivotFields count="9">
    <pivotField dataField="1" showAll="0">
      <items count="9">
        <item x="5"/>
        <item x="7"/>
        <item x="0"/>
        <item x="1"/>
        <item x="6"/>
        <item x="4"/>
        <item x="2"/>
        <item x="3"/>
        <item t="default"/>
      </items>
    </pivotField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 sortType="descending">
      <items count="4">
        <item x="0"/>
        <item x="1"/>
        <item x="2"/>
        <item t="default"/>
      </items>
    </pivotField>
    <pivotField dataField="1" numFmtId="41" showAll="0">
      <items count="9">
        <item x="2"/>
        <item x="3"/>
        <item x="0"/>
        <item x="6"/>
        <item x="7"/>
        <item x="4"/>
        <item x="1"/>
        <item x="5"/>
        <item t="default"/>
      </items>
    </pivotField>
    <pivotField numFmtId="41" showAll="0"/>
    <pivotField numFmtId="176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1">
    <field x="8"/>
  </rowFields>
  <rowItems count="4">
    <i>
      <x v="1"/>
    </i>
    <i>
      <x v="3"/>
    </i>
    <i>
      <x v="4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유튜브" fld="0" subtotal="count" baseField="0" baseItem="0"/>
    <dataField name="평균 : 게시 된 비디오수" fld="4" subtotal="average" baseField="8" baseItem="1"/>
  </dataFields>
  <formats count="13">
    <format dxfId="54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8" count="1">
            <x v="3"/>
          </reference>
        </references>
      </pivotArea>
    </format>
    <format dxfId="53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8" count="1">
            <x v="1"/>
          </reference>
        </references>
      </pivotArea>
    </format>
    <format dxfId="52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8" count="1">
            <x v="4"/>
          </reference>
        </references>
      </pivotArea>
    </format>
    <format dxfId="22">
      <pivotArea field="3" grandRow="1" outline="0" collapsedLevelsAreSubtotals="1" axis="axisCol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format>
    <format dxfId="15">
      <pivotArea field="3" grandRow="1" outline="0" collapsedLevelsAreSubtotals="1" axis="axisCol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8" count="1">
            <x v="3"/>
          </reference>
        </references>
      </pivotArea>
    </format>
    <format dxfId="6">
      <pivotArea field="3" grandRow="1" outline="0" collapsedLevelsAreSubtotals="1" axis="axisCol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format>
    <format dxfId="5">
      <pivotArea outline="0" collapsedLevelsAreSubtotals="1" fieldPosition="0"/>
    </format>
    <format dxfId="4">
      <pivotArea dataOnly="0" labelOnly="1" fieldPosition="0">
        <references count="1">
          <reference field="8" count="3">
            <x v="1"/>
            <x v="3"/>
            <x v="4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8" count="3">
            <x v="1"/>
            <x v="3"/>
            <x v="4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D43DB2-1943-42B9-B458-D84E1C0B7F2A}" name="표1" displayName="표1" ref="B18:H23" totalsRowShown="0" headerRowDxfId="55" headerRowBorderDxfId="63" tableBorderDxfId="64">
  <autoFilter ref="B18:H23" xr:uid="{54D43DB2-1943-42B9-B458-D84E1C0B7F2A}"/>
  <tableColumns count="7">
    <tableColumn id="1" xr3:uid="{9030E0C4-27A7-4C26-996F-70439CE23BC2}" name="유튜브" dataDxfId="62"/>
    <tableColumn id="2" xr3:uid="{1291470F-87B3-4934-8934-39B14215DEAE}" name="채널명" dataDxfId="61"/>
    <tableColumn id="3" xr3:uid="{4CF8F805-A6F2-4533-B041-47008AFFFF51}" name="가입일" dataDxfId="60"/>
    <tableColumn id="4" xr3:uid="{3FC79709-61D1-4A8B-ACAF-A1306C3CAFCC}" name="카테고리" dataDxfId="59"/>
    <tableColumn id="5" xr3:uid="{C1C8623F-64D5-4C43-BCFD-3B0B93499DAC}" name="게시 된 _x000a_비디오수" dataDxfId="58" dataCellStyle="쉼표 [0]"/>
    <tableColumn id="6" xr3:uid="{486A7E9F-72CE-4A1A-BECB-FE5558C59116}" name="구독자수" dataDxfId="57" dataCellStyle="쉼표 [0]"/>
    <tableColumn id="7" xr3:uid="{3688254C-0989-43D4-B046-B8CC558EAFBD}" name="조회수_x000a_(최근 7일간)" dataDxfId="56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7143-C36F-418C-9F9D-7374BFA53E2F}">
  <dimension ref="B1:J14"/>
  <sheetViews>
    <sheetView zoomScaleNormal="100" workbookViewId="0">
      <selection activeCell="F21" sqref="F21"/>
    </sheetView>
  </sheetViews>
  <sheetFormatPr defaultRowHeight="13.5"/>
  <cols>
    <col min="1" max="1" width="1.625" style="1" customWidth="1"/>
    <col min="2" max="10" width="12.75" style="1" customWidth="1"/>
    <col min="11" max="16384" width="9" style="1"/>
  </cols>
  <sheetData>
    <row r="1" spans="2:10" ht="27.75" customHeight="1"/>
    <row r="2" spans="2:10" ht="27.75" customHeight="1"/>
    <row r="3" spans="2:10" ht="27.75" customHeight="1" thickBot="1"/>
    <row r="4" spans="2:10" ht="27.75" thickBot="1">
      <c r="B4" s="27" t="s">
        <v>0</v>
      </c>
      <c r="C4" s="28" t="s">
        <v>1</v>
      </c>
      <c r="D4" s="28" t="s">
        <v>3</v>
      </c>
      <c r="E4" s="28" t="s">
        <v>5</v>
      </c>
      <c r="F4" s="29" t="s">
        <v>31</v>
      </c>
      <c r="G4" s="28" t="s">
        <v>32</v>
      </c>
      <c r="H4" s="29" t="s">
        <v>36</v>
      </c>
      <c r="I4" s="28" t="s">
        <v>6</v>
      </c>
      <c r="J4" s="30" t="s">
        <v>7</v>
      </c>
    </row>
    <row r="5" spans="2:10">
      <c r="B5" s="19" t="s">
        <v>8</v>
      </c>
      <c r="C5" s="14" t="s">
        <v>17</v>
      </c>
      <c r="D5" s="20">
        <v>42858</v>
      </c>
      <c r="E5" s="14" t="s">
        <v>26</v>
      </c>
      <c r="F5" s="21">
        <v>76</v>
      </c>
      <c r="G5" s="21">
        <v>12712</v>
      </c>
      <c r="H5" s="50">
        <v>1820</v>
      </c>
      <c r="I5" s="14">
        <f t="shared" ref="I5:I12" si="0">_xlfn.RANK.EQ(G5,G$5:G$12)</f>
        <v>2</v>
      </c>
      <c r="J5" s="15" t="str">
        <f t="shared" ref="J5:J12" si="1">IF(YEAR(D5)&lt;= 2017,"스테디",IF(YEAR(D5)&lt;= 2019,"베스트",""))</f>
        <v>스테디</v>
      </c>
    </row>
    <row r="6" spans="2:10">
      <c r="B6" s="6" t="s">
        <v>9</v>
      </c>
      <c r="C6" s="3" t="s">
        <v>18</v>
      </c>
      <c r="D6" s="4">
        <v>43804</v>
      </c>
      <c r="E6" s="3" t="s">
        <v>28</v>
      </c>
      <c r="F6" s="5">
        <v>732</v>
      </c>
      <c r="G6" s="5">
        <v>6632</v>
      </c>
      <c r="H6" s="51">
        <v>2966</v>
      </c>
      <c r="I6" s="3">
        <f t="shared" si="0"/>
        <v>3</v>
      </c>
      <c r="J6" s="7" t="str">
        <f t="shared" si="1"/>
        <v>베스트</v>
      </c>
    </row>
    <row r="7" spans="2:10">
      <c r="B7" s="6" t="s">
        <v>10</v>
      </c>
      <c r="C7" s="3" t="s">
        <v>19</v>
      </c>
      <c r="D7" s="4">
        <v>43833</v>
      </c>
      <c r="E7" s="3" t="s">
        <v>26</v>
      </c>
      <c r="F7" s="5">
        <v>36</v>
      </c>
      <c r="G7" s="5">
        <v>3996</v>
      </c>
      <c r="H7" s="51">
        <v>658</v>
      </c>
      <c r="I7" s="3">
        <f t="shared" si="0"/>
        <v>5</v>
      </c>
      <c r="J7" s="7" t="str">
        <f t="shared" si="1"/>
        <v/>
      </c>
    </row>
    <row r="8" spans="2:10">
      <c r="B8" s="6" t="s">
        <v>11</v>
      </c>
      <c r="C8" s="3" t="s">
        <v>20</v>
      </c>
      <c r="D8" s="4">
        <v>43620</v>
      </c>
      <c r="E8" s="3" t="s">
        <v>28</v>
      </c>
      <c r="F8" s="5">
        <v>43</v>
      </c>
      <c r="G8" s="5">
        <v>3331</v>
      </c>
      <c r="H8" s="51">
        <v>562</v>
      </c>
      <c r="I8" s="3">
        <f t="shared" si="0"/>
        <v>6</v>
      </c>
      <c r="J8" s="7" t="str">
        <f t="shared" si="1"/>
        <v>베스트</v>
      </c>
    </row>
    <row r="9" spans="2:10">
      <c r="B9" s="6" t="s">
        <v>12</v>
      </c>
      <c r="C9" s="3" t="s">
        <v>21</v>
      </c>
      <c r="D9" s="4">
        <v>42828</v>
      </c>
      <c r="E9" s="3" t="s">
        <v>30</v>
      </c>
      <c r="F9" s="5">
        <v>375</v>
      </c>
      <c r="G9" s="5">
        <v>1142</v>
      </c>
      <c r="H9" s="51">
        <v>466</v>
      </c>
      <c r="I9" s="3">
        <f t="shared" si="0"/>
        <v>8</v>
      </c>
      <c r="J9" s="7" t="str">
        <f t="shared" si="1"/>
        <v>스테디</v>
      </c>
    </row>
    <row r="10" spans="2:10">
      <c r="B10" s="6" t="s">
        <v>13</v>
      </c>
      <c r="C10" s="3" t="s">
        <v>22</v>
      </c>
      <c r="D10" s="4">
        <v>43894</v>
      </c>
      <c r="E10" s="3" t="s">
        <v>30</v>
      </c>
      <c r="F10" s="5">
        <v>1082</v>
      </c>
      <c r="G10" s="5">
        <v>6099</v>
      </c>
      <c r="H10" s="51">
        <v>4261</v>
      </c>
      <c r="I10" s="3">
        <f t="shared" si="0"/>
        <v>4</v>
      </c>
      <c r="J10" s="7" t="str">
        <f t="shared" si="1"/>
        <v/>
      </c>
    </row>
    <row r="11" spans="2:10">
      <c r="B11" s="6" t="s">
        <v>14</v>
      </c>
      <c r="C11" s="3" t="s">
        <v>23</v>
      </c>
      <c r="D11" s="4">
        <v>43611</v>
      </c>
      <c r="E11" s="3" t="s">
        <v>26</v>
      </c>
      <c r="F11" s="5">
        <v>136</v>
      </c>
      <c r="G11" s="5">
        <v>1913</v>
      </c>
      <c r="H11" s="51">
        <v>1689</v>
      </c>
      <c r="I11" s="3">
        <f t="shared" si="0"/>
        <v>7</v>
      </c>
      <c r="J11" s="7" t="str">
        <f t="shared" si="1"/>
        <v>베스트</v>
      </c>
    </row>
    <row r="12" spans="2:10" ht="14.25" thickBot="1">
      <c r="B12" s="16" t="s">
        <v>15</v>
      </c>
      <c r="C12" s="10" t="s">
        <v>24</v>
      </c>
      <c r="D12" s="17">
        <v>43531</v>
      </c>
      <c r="E12" s="10" t="s">
        <v>28</v>
      </c>
      <c r="F12" s="18">
        <v>355</v>
      </c>
      <c r="G12" s="18">
        <v>18451</v>
      </c>
      <c r="H12" s="52">
        <v>8044</v>
      </c>
      <c r="I12" s="10">
        <f t="shared" si="0"/>
        <v>1</v>
      </c>
      <c r="J12" s="11" t="str">
        <f t="shared" si="1"/>
        <v>베스트</v>
      </c>
    </row>
    <row r="13" spans="2:10">
      <c r="B13" s="12" t="s">
        <v>33</v>
      </c>
      <c r="C13" s="13"/>
      <c r="D13" s="13"/>
      <c r="E13" s="53">
        <f>MAX(H5:H12)</f>
        <v>8044</v>
      </c>
      <c r="F13" s="22"/>
      <c r="G13" s="13" t="s">
        <v>35</v>
      </c>
      <c r="H13" s="13"/>
      <c r="I13" s="13"/>
      <c r="J13" s="15">
        <f>DSUM(B4:H12,F4,E4:E5)</f>
        <v>248</v>
      </c>
    </row>
    <row r="14" spans="2:10" ht="14.25" thickBot="1">
      <c r="B14" s="8" t="s">
        <v>34</v>
      </c>
      <c r="C14" s="9"/>
      <c r="D14" s="9"/>
      <c r="E14" s="10" t="str">
        <f>COUNTIF(G5:G12,"&gt;="&amp;AVERAGE(G5:G12))&amp;"개"</f>
        <v>2개</v>
      </c>
      <c r="F14" s="23"/>
      <c r="G14" s="31" t="s">
        <v>1</v>
      </c>
      <c r="H14" s="10" t="s">
        <v>16</v>
      </c>
      <c r="I14" s="31" t="s">
        <v>5</v>
      </c>
      <c r="J14" s="11" t="str">
        <f>VLOOKUP(H14,C5:E12,3,FALSE)</f>
        <v>피플앤블로그</v>
      </c>
    </row>
  </sheetData>
  <mergeCells count="4">
    <mergeCell ref="B13:D13"/>
    <mergeCell ref="B14:D14"/>
    <mergeCell ref="F13:F14"/>
    <mergeCell ref="G13:I13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{015CC0CA-21A4-477C-B60E-C047C2F5C17A}</x14:id>
        </ext>
      </extLst>
    </cfRule>
  </conditionalFormatting>
  <dataValidations count="1">
    <dataValidation type="list" allowBlank="1" showInputMessage="1" showErrorMessage="1" sqref="H14" xr:uid="{F5D8B54A-C9D0-49F8-AB5B-FD0E7EF5CB50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5CC0CA-21A4-477C-B60E-C047C2F5C17A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6E7C-10BA-491E-87BF-F7C4E32C919F}">
  <dimension ref="B1:H23"/>
  <sheetViews>
    <sheetView workbookViewId="0">
      <selection activeCell="N24" sqref="N24"/>
    </sheetView>
  </sheetViews>
  <sheetFormatPr defaultRowHeight="13.5"/>
  <cols>
    <col min="1" max="1" width="1.625" style="1" customWidth="1"/>
    <col min="2" max="7" width="13.625" style="1" customWidth="1"/>
    <col min="8" max="8" width="16.375" style="1" customWidth="1"/>
    <col min="9" max="16384" width="9" style="1"/>
  </cols>
  <sheetData>
    <row r="1" spans="2:8" ht="15.75" customHeight="1" thickBot="1"/>
    <row r="2" spans="2:8" ht="32.25" customHeight="1" thickBot="1">
      <c r="B2" s="27" t="s">
        <v>0</v>
      </c>
      <c r="C2" s="28" t="s">
        <v>1</v>
      </c>
      <c r="D2" s="28" t="s">
        <v>3</v>
      </c>
      <c r="E2" s="28" t="s">
        <v>5</v>
      </c>
      <c r="F2" s="29" t="s">
        <v>31</v>
      </c>
      <c r="G2" s="28" t="s">
        <v>32</v>
      </c>
      <c r="H2" s="29" t="s">
        <v>36</v>
      </c>
    </row>
    <row r="3" spans="2:8">
      <c r="B3" s="19" t="s">
        <v>8</v>
      </c>
      <c r="C3" s="14" t="s">
        <v>17</v>
      </c>
      <c r="D3" s="20">
        <v>42858</v>
      </c>
      <c r="E3" s="14" t="s">
        <v>26</v>
      </c>
      <c r="F3" s="21">
        <v>76</v>
      </c>
      <c r="G3" s="21">
        <v>12712</v>
      </c>
      <c r="H3" s="24">
        <v>1820</v>
      </c>
    </row>
    <row r="4" spans="2:8">
      <c r="B4" s="6" t="s">
        <v>9</v>
      </c>
      <c r="C4" s="3" t="s">
        <v>18</v>
      </c>
      <c r="D4" s="4">
        <v>43804</v>
      </c>
      <c r="E4" s="3" t="s">
        <v>28</v>
      </c>
      <c r="F4" s="5">
        <v>732</v>
      </c>
      <c r="G4" s="5">
        <v>6632</v>
      </c>
      <c r="H4" s="25">
        <v>2966</v>
      </c>
    </row>
    <row r="5" spans="2:8">
      <c r="B5" s="6" t="s">
        <v>10</v>
      </c>
      <c r="C5" s="3" t="s">
        <v>19</v>
      </c>
      <c r="D5" s="4">
        <v>43833</v>
      </c>
      <c r="E5" s="3" t="s">
        <v>26</v>
      </c>
      <c r="F5" s="5">
        <v>36</v>
      </c>
      <c r="G5" s="5">
        <v>3996</v>
      </c>
      <c r="H5" s="25">
        <v>658</v>
      </c>
    </row>
    <row r="6" spans="2:8">
      <c r="B6" s="6" t="s">
        <v>11</v>
      </c>
      <c r="C6" s="3" t="s">
        <v>20</v>
      </c>
      <c r="D6" s="4">
        <v>43620</v>
      </c>
      <c r="E6" s="3" t="s">
        <v>28</v>
      </c>
      <c r="F6" s="5">
        <v>43</v>
      </c>
      <c r="G6" s="5">
        <v>3331</v>
      </c>
      <c r="H6" s="25">
        <v>562</v>
      </c>
    </row>
    <row r="7" spans="2:8">
      <c r="B7" s="6" t="s">
        <v>12</v>
      </c>
      <c r="C7" s="3" t="s">
        <v>21</v>
      </c>
      <c r="D7" s="4">
        <v>42828</v>
      </c>
      <c r="E7" s="3" t="s">
        <v>30</v>
      </c>
      <c r="F7" s="5">
        <v>375</v>
      </c>
      <c r="G7" s="5">
        <v>1142</v>
      </c>
      <c r="H7" s="25">
        <v>466</v>
      </c>
    </row>
    <row r="8" spans="2:8">
      <c r="B8" s="6" t="s">
        <v>13</v>
      </c>
      <c r="C8" s="3" t="s">
        <v>22</v>
      </c>
      <c r="D8" s="4">
        <v>43894</v>
      </c>
      <c r="E8" s="3" t="s">
        <v>30</v>
      </c>
      <c r="F8" s="5">
        <v>1082</v>
      </c>
      <c r="G8" s="5">
        <v>6099</v>
      </c>
      <c r="H8" s="25">
        <v>4261</v>
      </c>
    </row>
    <row r="9" spans="2:8">
      <c r="B9" s="6" t="s">
        <v>14</v>
      </c>
      <c r="C9" s="3" t="s">
        <v>23</v>
      </c>
      <c r="D9" s="4">
        <v>43611</v>
      </c>
      <c r="E9" s="3" t="s">
        <v>26</v>
      </c>
      <c r="F9" s="5">
        <v>136</v>
      </c>
      <c r="G9" s="5">
        <v>1913</v>
      </c>
      <c r="H9" s="25">
        <v>1689</v>
      </c>
    </row>
    <row r="10" spans="2:8" ht="14.25" thickBot="1">
      <c r="B10" s="16" t="s">
        <v>15</v>
      </c>
      <c r="C10" s="10" t="s">
        <v>24</v>
      </c>
      <c r="D10" s="17">
        <v>43531</v>
      </c>
      <c r="E10" s="10" t="s">
        <v>28</v>
      </c>
      <c r="F10" s="18">
        <v>355</v>
      </c>
      <c r="G10" s="18">
        <v>18451</v>
      </c>
      <c r="H10" s="26">
        <v>8044</v>
      </c>
    </row>
    <row r="12" spans="2:8" ht="14.25" thickBot="1"/>
    <row r="13" spans="2:8" ht="14.25" thickBot="1">
      <c r="B13" s="28" t="s">
        <v>1</v>
      </c>
      <c r="C13" s="28" t="s">
        <v>32</v>
      </c>
    </row>
    <row r="14" spans="2:8">
      <c r="B14" s="1" t="s">
        <v>42</v>
      </c>
    </row>
    <row r="15" spans="2:8">
      <c r="C15" s="1" t="s">
        <v>43</v>
      </c>
    </row>
    <row r="18" spans="2:8" ht="27.75" thickBot="1">
      <c r="B18" s="36" t="s">
        <v>0</v>
      </c>
      <c r="C18" s="37" t="s">
        <v>1</v>
      </c>
      <c r="D18" s="37" t="s">
        <v>3</v>
      </c>
      <c r="E18" s="37" t="s">
        <v>5</v>
      </c>
      <c r="F18" s="38" t="s">
        <v>31</v>
      </c>
      <c r="G18" s="37" t="s">
        <v>32</v>
      </c>
      <c r="H18" s="39" t="s">
        <v>36</v>
      </c>
    </row>
    <row r="19" spans="2:8">
      <c r="B19" s="32" t="s">
        <v>8</v>
      </c>
      <c r="C19" s="14" t="s">
        <v>17</v>
      </c>
      <c r="D19" s="20">
        <v>42858</v>
      </c>
      <c r="E19" s="14" t="s">
        <v>26</v>
      </c>
      <c r="F19" s="21">
        <v>76</v>
      </c>
      <c r="G19" s="21">
        <v>12712</v>
      </c>
      <c r="H19" s="34">
        <v>1820</v>
      </c>
    </row>
    <row r="20" spans="2:8">
      <c r="B20" s="33" t="s">
        <v>10</v>
      </c>
      <c r="C20" s="3" t="s">
        <v>19</v>
      </c>
      <c r="D20" s="4">
        <v>43833</v>
      </c>
      <c r="E20" s="3" t="s">
        <v>26</v>
      </c>
      <c r="F20" s="5">
        <v>36</v>
      </c>
      <c r="G20" s="5">
        <v>3996</v>
      </c>
      <c r="H20" s="35">
        <v>658</v>
      </c>
    </row>
    <row r="21" spans="2:8">
      <c r="B21" s="33" t="s">
        <v>12</v>
      </c>
      <c r="C21" s="3" t="s">
        <v>21</v>
      </c>
      <c r="D21" s="4">
        <v>42828</v>
      </c>
      <c r="E21" s="3" t="s">
        <v>30</v>
      </c>
      <c r="F21" s="5">
        <v>375</v>
      </c>
      <c r="G21" s="5">
        <v>1142</v>
      </c>
      <c r="H21" s="35">
        <v>466</v>
      </c>
    </row>
    <row r="22" spans="2:8">
      <c r="B22" s="33" t="s">
        <v>13</v>
      </c>
      <c r="C22" s="3" t="s">
        <v>22</v>
      </c>
      <c r="D22" s="4">
        <v>43894</v>
      </c>
      <c r="E22" s="3" t="s">
        <v>30</v>
      </c>
      <c r="F22" s="5">
        <v>1082</v>
      </c>
      <c r="G22" s="5">
        <v>6099</v>
      </c>
      <c r="H22" s="35">
        <v>4261</v>
      </c>
    </row>
    <row r="23" spans="2:8">
      <c r="B23" s="40" t="s">
        <v>15</v>
      </c>
      <c r="C23" s="41" t="s">
        <v>24</v>
      </c>
      <c r="D23" s="42">
        <v>43531</v>
      </c>
      <c r="E23" s="41" t="s">
        <v>28</v>
      </c>
      <c r="F23" s="43">
        <v>355</v>
      </c>
      <c r="G23" s="43">
        <v>18451</v>
      </c>
      <c r="H23" s="44">
        <v>8044</v>
      </c>
    </row>
  </sheetData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{49A9AA45-5036-4F37-8F6F-DFE3053D7C60}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A9AA45-5036-4F37-8F6F-DFE3053D7C6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894E-FE1E-4D92-AFAE-6DD7740DBD51}">
  <dimension ref="B1:AJ18"/>
  <sheetViews>
    <sheetView tabSelected="1" workbookViewId="0">
      <selection activeCell="B12" sqref="B12"/>
    </sheetView>
  </sheetViews>
  <sheetFormatPr defaultRowHeight="13.5"/>
  <cols>
    <col min="1" max="1" width="1.625" style="2" customWidth="1"/>
    <col min="2" max="2" width="11.375" style="2" bestFit="1" customWidth="1"/>
    <col min="3" max="3" width="13.25" style="2" bestFit="1" customWidth="1"/>
    <col min="4" max="4" width="22.875" style="2" bestFit="1" customWidth="1"/>
    <col min="5" max="5" width="13.25" style="2" bestFit="1" customWidth="1"/>
    <col min="6" max="6" width="22.875" style="2" bestFit="1" customWidth="1"/>
    <col min="7" max="7" width="13.125" style="2" bestFit="1" customWidth="1"/>
    <col min="8" max="8" width="22.875" style="2" bestFit="1" customWidth="1"/>
    <col min="9" max="9" width="18" style="2" bestFit="1" customWidth="1"/>
    <col min="10" max="10" width="19.375" style="2" bestFit="1" customWidth="1"/>
    <col min="11" max="11" width="13.25" style="2" bestFit="1" customWidth="1"/>
    <col min="12" max="12" width="18" style="2" bestFit="1" customWidth="1"/>
    <col min="13" max="13" width="27.75" style="2" bestFit="1" customWidth="1"/>
    <col min="14" max="14" width="29" style="2" bestFit="1" customWidth="1"/>
    <col min="15" max="17" width="6.625" style="2" bestFit="1" customWidth="1"/>
    <col min="18" max="18" width="8.25" style="2" bestFit="1" customWidth="1"/>
    <col min="19" max="19" width="15.25" style="2" bestFit="1" customWidth="1"/>
    <col min="20" max="21" width="5.5" style="2" bestFit="1" customWidth="1"/>
    <col min="22" max="25" width="6.625" style="2" bestFit="1" customWidth="1"/>
    <col min="26" max="26" width="8.25" style="2" bestFit="1" customWidth="1"/>
    <col min="27" max="27" width="18" style="2" bestFit="1" customWidth="1"/>
    <col min="28" max="28" width="27.75" style="2" bestFit="1" customWidth="1"/>
    <col min="29" max="29" width="20.125" style="2" bestFit="1" customWidth="1"/>
    <col min="30" max="30" width="12.5" style="2" bestFit="1" customWidth="1"/>
    <col min="31" max="31" width="13.25" style="2" bestFit="1" customWidth="1"/>
    <col min="32" max="32" width="12.5" style="2" bestFit="1" customWidth="1"/>
    <col min="33" max="33" width="11.875" style="2" bestFit="1" customWidth="1"/>
    <col min="34" max="34" width="14.25" style="2" bestFit="1" customWidth="1"/>
    <col min="35" max="35" width="18" style="2" bestFit="1" customWidth="1"/>
    <col min="36" max="36" width="27.75" style="2" bestFit="1" customWidth="1"/>
    <col min="37" max="16384" width="9" style="2"/>
  </cols>
  <sheetData>
    <row r="1" spans="2:36" ht="16.5">
      <c r="B1"/>
      <c r="C1"/>
    </row>
    <row r="2" spans="2:36" ht="16.5">
      <c r="B2" s="45"/>
      <c r="C2" s="46" t="s">
        <v>4</v>
      </c>
      <c r="D2" s="45"/>
      <c r="E2" s="45"/>
      <c r="F2" s="45"/>
      <c r="G2" s="45"/>
      <c r="H2" s="4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2:36" ht="16.5">
      <c r="B3" s="45"/>
      <c r="C3" s="48" t="s">
        <v>25</v>
      </c>
      <c r="D3" s="47"/>
      <c r="E3" s="48" t="s">
        <v>27</v>
      </c>
      <c r="F3" s="47"/>
      <c r="G3" s="48" t="s">
        <v>29</v>
      </c>
      <c r="H3" s="47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2:36" ht="16.5">
      <c r="B4" s="46" t="s">
        <v>2</v>
      </c>
      <c r="C4" s="49" t="s">
        <v>41</v>
      </c>
      <c r="D4" s="49" t="s">
        <v>45</v>
      </c>
      <c r="E4" s="49" t="s">
        <v>41</v>
      </c>
      <c r="F4" s="49" t="s">
        <v>45</v>
      </c>
      <c r="G4" s="49" t="s">
        <v>41</v>
      </c>
      <c r="H4" s="49" t="s">
        <v>45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2:36" ht="16.5">
      <c r="B5" s="54" t="s">
        <v>38</v>
      </c>
      <c r="C5" s="54">
        <v>1</v>
      </c>
      <c r="D5" s="54">
        <v>76</v>
      </c>
      <c r="E5" s="54" t="s">
        <v>44</v>
      </c>
      <c r="F5" s="54" t="s">
        <v>44</v>
      </c>
      <c r="G5" s="54">
        <v>1</v>
      </c>
      <c r="H5" s="54">
        <v>375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2:36" ht="16.5">
      <c r="B6" s="54" t="s">
        <v>39</v>
      </c>
      <c r="C6" s="54">
        <v>1</v>
      </c>
      <c r="D6" s="54">
        <v>136</v>
      </c>
      <c r="E6" s="54">
        <v>3</v>
      </c>
      <c r="F6" s="54">
        <v>376.66666666666669</v>
      </c>
      <c r="G6" s="54" t="s">
        <v>44</v>
      </c>
      <c r="H6" s="54" t="s">
        <v>44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2:36" ht="16.5">
      <c r="B7" s="54" t="s">
        <v>40</v>
      </c>
      <c r="C7" s="54">
        <v>1</v>
      </c>
      <c r="D7" s="54">
        <v>36</v>
      </c>
      <c r="E7" s="54" t="s">
        <v>44</v>
      </c>
      <c r="F7" s="54" t="s">
        <v>44</v>
      </c>
      <c r="G7" s="54">
        <v>1</v>
      </c>
      <c r="H7" s="54">
        <v>1082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2:36" ht="16.5">
      <c r="B8" s="54" t="s">
        <v>37</v>
      </c>
      <c r="C8" s="54">
        <v>3</v>
      </c>
      <c r="D8" s="54">
        <v>82.666666666666671</v>
      </c>
      <c r="E8" s="54">
        <v>3</v>
      </c>
      <c r="F8" s="54">
        <v>376.66666666666669</v>
      </c>
      <c r="G8" s="54">
        <v>2</v>
      </c>
      <c r="H8" s="54">
        <v>728.5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2:36" ht="16.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2:36" ht="16.5">
      <c r="B10"/>
      <c r="C10"/>
      <c r="D10"/>
    </row>
    <row r="11" spans="2:36" ht="16.5">
      <c r="B11"/>
      <c r="C11"/>
      <c r="D11"/>
    </row>
    <row r="12" spans="2:36" ht="16.5">
      <c r="B12"/>
      <c r="C12"/>
      <c r="D12"/>
    </row>
    <row r="13" spans="2:36" ht="16.5">
      <c r="B13"/>
      <c r="C13"/>
      <c r="D13"/>
    </row>
    <row r="14" spans="2:36" ht="16.5">
      <c r="B14"/>
      <c r="C14"/>
      <c r="D14"/>
    </row>
    <row r="15" spans="2:36" ht="16.5">
      <c r="B15"/>
      <c r="C15"/>
      <c r="D15"/>
    </row>
    <row r="16" spans="2:36" ht="16.5">
      <c r="B16"/>
      <c r="C16"/>
      <c r="D16"/>
    </row>
    <row r="17" spans="2:4" ht="16.5">
      <c r="B17"/>
      <c r="C17"/>
      <c r="D17"/>
    </row>
    <row r="18" spans="2:4" ht="16.5">
      <c r="B18"/>
      <c r="C18"/>
      <c r="D18"/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조회수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2025-02-02T23:36:44Z</dcterms:created>
  <dcterms:modified xsi:type="dcterms:W3CDTF">2025-02-03T02:39:36Z</dcterms:modified>
</cp:coreProperties>
</file>