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468A4AF-0956-46BE-A28C-842408409FD9}" xr6:coauthVersionLast="47" xr6:coauthVersionMax="47" xr10:uidLastSave="{00000000-0000-0000-0000-000000000000}"/>
  <bookViews>
    <workbookView xWindow="11910" yWindow="5860" windowWidth="17720" windowHeight="11230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Criteria" localSheetId="0">'기본작업-1'!#REF!</definedName>
    <definedName name="_xlnm.Extract" localSheetId="0">'기본작업-1'!#REF!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8" i="2" a="1"/>
  <c r="E8" i="2" s="1"/>
  <c r="D8" i="2" a="1"/>
  <c r="D8" i="2" s="1"/>
  <c r="G13" i="2"/>
  <c r="G14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5" i="2"/>
  <c r="G30" i="2"/>
  <c r="F14" i="2" a="1"/>
  <c r="F14" i="2" s="1"/>
  <c r="F15" i="2" a="1"/>
  <c r="F15" i="2" s="1"/>
  <c r="F16" i="2" a="1"/>
  <c r="F16" i="2" s="1"/>
  <c r="F17" i="2" a="1"/>
  <c r="F17" i="2" s="1"/>
  <c r="F18" i="2" a="1"/>
  <c r="F18" i="2" s="1"/>
  <c r="F19" i="2" a="1"/>
  <c r="F19" i="2" s="1"/>
  <c r="F20" i="2" a="1"/>
  <c r="F20" i="2" s="1"/>
  <c r="F21" i="2" a="1"/>
  <c r="F21" i="2" s="1"/>
  <c r="F22" i="2" a="1"/>
  <c r="F22" i="2" s="1"/>
  <c r="F23" i="2" a="1"/>
  <c r="F23" i="2"/>
  <c r="F24" i="2" a="1"/>
  <c r="F24" i="2" s="1"/>
  <c r="F25" i="2" a="1"/>
  <c r="F25" i="2" s="1"/>
  <c r="F26" i="2" a="1"/>
  <c r="F26" i="2" s="1"/>
  <c r="F27" i="2" a="1"/>
  <c r="F27" i="2" s="1"/>
  <c r="F28" i="2" a="1"/>
  <c r="F28" i="2" s="1"/>
  <c r="F29" i="2" a="1"/>
  <c r="F29" i="2"/>
  <c r="F30" i="2" a="1"/>
  <c r="F30" i="2" s="1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F6" i="8"/>
  <c r="F7" i="8"/>
  <c r="F8" i="8"/>
  <c r="F9" i="8"/>
  <c r="F10" i="8"/>
  <c r="F11" i="8"/>
  <c r="F12" i="8"/>
  <c r="F5" i="8"/>
  <c r="E35" i="2" a="1"/>
  <c r="E36" i="2" a="1"/>
  <c r="E37" i="2" a="1"/>
  <c r="E40" i="2" a="1"/>
  <c r="E38" i="2" a="1"/>
  <c r="E39" i="2" a="1"/>
  <c r="E34" i="2" a="1"/>
  <c r="E39" i="2" l="1"/>
  <c r="E38" i="2"/>
  <c r="E40" i="2"/>
  <c r="E37" i="2"/>
  <c r="E36" i="2"/>
  <c r="E35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<sst xmlns="http://schemas.openxmlformats.org/spreadsheetml/2006/main" count="309" uniqueCount="182">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</sst>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Structure" Target="richData/rdrichvaluestructure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0</xdr:row>
          <xdr:rowOff>222250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17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23"/>
  <sheetViews>
    <sheetView workbookViewId="0"/>
  </sheetViews>
  <sheetFormatPr defaultRowHeight="17"/>
  <cols>
    <col min="2" max="2" width="5.75" customWidth="1"/>
    <col min="3" max="7" width="10.83203125" bestFit="1" customWidth="1"/>
    <col min="8" max="8" width="9.08203125" bestFit="1" customWidth="1"/>
    <col min="9" max="9" width="9.3320312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</sheetData>
  <mergeCells count="1">
    <mergeCell ref="A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workbookViewId="0"/>
  </sheetViews>
  <sheetFormatPr defaultRowHeight="17"/>
  <cols>
    <col min="4" max="4" width="13" customWidth="1"/>
    <col min="5" max="5" width="10.8320312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4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4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4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4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4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4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4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4">
        <f t="shared" si="1"/>
        <v>2</v>
      </c>
      <c r="G12" s="1" t="str">
        <f t="shared" si="0"/>
        <v>주말출발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28" zoomScaleNormal="100" workbookViewId="0">
      <selection activeCell="G34" sqref="G34:G40"/>
    </sheetView>
  </sheetViews>
  <sheetFormatPr defaultRowHeight="17"/>
  <cols>
    <col min="1" max="1" width="12.08203125" customWidth="1"/>
    <col min="2" max="2" width="15.83203125" customWidth="1"/>
    <col min="3" max="3" width="13.5" customWidth="1"/>
    <col min="5" max="5" width="13" customWidth="1"/>
    <col min="6" max="6" width="12.25" customWidth="1"/>
    <col min="7" max="7" width="15" customWidth="1"/>
    <col min="8" max="8" width="14.8320312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MEDIAN(IF($A$13:$A$30=$A7,$D$13:$D$30))</f>
        <v>185</v>
      </c>
      <c r="D7" s="4"/>
      <c r="E7" s="4"/>
      <c r="F7" s="4"/>
      <c r="G7" s="4"/>
      <c r="H7" s="4"/>
    </row>
    <row r="8" spans="1:8">
      <c r="A8" s="1" t="s">
        <v>52</v>
      </c>
      <c r="B8" s="6">
        <v>7.0000000000000007E-2</v>
      </c>
      <c r="C8" s="1">
        <f t="array" ref="C8">MEDIAN(IF($A$13:$A$30=$A8,$D$13:$D$30))</f>
        <v>175</v>
      </c>
      <c r="D8" s="4" t="e" cm="1" vm="1">
        <f t="array" aca="1" ref="D8" ca="1">CHOOSE(WEEKDAY($B$13:$B$30,2),"월","화","수","목","금")=D$6</f>
        <v>#VALUE!</v>
      </c>
      <c r="E8" s="4" t="e" cm="1" vm="1">
        <f t="array" aca="1" ref="E8" ca="1">CHOOSE(WEEKDAY($B$13:$B$30,2),"월","화","수","목","금")=D$6</f>
        <v>#VALUE!</v>
      </c>
      <c r="F8" s="4"/>
      <c r="G8" s="4"/>
      <c r="H8" s="4"/>
    </row>
    <row r="9" spans="1:8">
      <c r="A9" s="1" t="s">
        <v>53</v>
      </c>
      <c r="B9" s="6">
        <v>0.1</v>
      </c>
      <c r="C9" s="1">
        <f t="array" ref="C9">MEDIAN(IF($A$13:$A$30=$A9,$D$13:$D$30))</f>
        <v>165</v>
      </c>
      <c r="D9" s="4"/>
      <c r="E9" s="4"/>
      <c r="F9" s="4"/>
      <c r="G9" s="4"/>
      <c r="H9" s="4"/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IF(D13&lt;=100,HLOOKUP(C13,$A$2:$G$3,2,FALSE)*1.1,HLOOKUP(C13,$A$2:$G$3,2,FALSE))</f>
        <v>15</v>
      </c>
      <c r="F13" s="9">
        <f t="array" ref="F13">D13:D30*E13:E30</f>
        <v>3075</v>
      </c>
      <c r="G13" s="10">
        <f>F13*(1-VLOOKUP(A13,$A$6:$B$9,2,FALSE))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IF(D14&lt;=100,HLOOKUP(C14,$A$2:$G$3,2,FALSE)*1.1,HLOOKUP(C14,$A$2:$G$3,2,FALSE))</f>
        <v>192.50000000000003</v>
      </c>
      <c r="F14" s="9">
        <f t="array" ref="F14">D14:D31*E14:E31</f>
        <v>19250.000000000004</v>
      </c>
      <c r="G14" s="10">
        <f>F14*(1-VLOOKUP(A14,$A$7:$B$9,2,FALSE))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D15:D32*E15:E32</f>
        <v>26250</v>
      </c>
      <c r="G15" s="10">
        <f>F15*(1-VLOOKUP(A15,$A$7:$B$9,2,FALSE))</f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D16:D33*E16:E33</f>
        <v>3675</v>
      </c>
      <c r="G16" s="10">
        <f t="shared" ref="G16:G29" si="1">F16*(1-VLOOKUP(A16,$A$7:$B$9,2,FALSE))</f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D17:D34*E17:E34</f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D18:D35*E18:E35</f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D19:D36*E19:E36</f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D20:D37*E20:E37</f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D21:D38*E21:E38</f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D22:D39*E22:E39</f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D23:D40*E23:E40</f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D24:D41*E24:E41</f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D25:D42*E25:E42</f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D26:D43*E26:E43</f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D27:D44*E27:E44</f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D28:D45*E28:E45</f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D29:D46*E29:E46</f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D30:D47*E30:E47</f>
        <v>3900</v>
      </c>
      <c r="G30" s="10">
        <f t="shared" ref="G14:G30" si="2">F30*VLOOKUP(A30,$A$6:$B$9,2)</f>
        <v>273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aca="1" ref="E34" ca="1">ks매출성장평가(C34,D34)</f>
        <v>상승</v>
      </c>
      <c r="F34" s="2">
        <v>600</v>
      </c>
      <c r="G34" s="12" t="str">
        <f>IF(AND(C34&gt;=700,D34&gt;=700,F34&gt;600,AVERAGE(C34:D34)&gt;=700),"보너스"," " )</f>
        <v xml:space="preserve"> </v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aca="1" ref="E35" ca="1">ks매출성장평가(C35,D35)</f>
        <v>하락</v>
      </c>
      <c r="F35" s="2">
        <v>900</v>
      </c>
      <c r="G35" s="12" t="str">
        <f t="shared" ref="G35:G40" si="3">IF(AND(C35&gt;=700,D35&gt;=700,F35&gt;600,AVERAGE(C35:D35)&gt;=700),"보너스"," " )</f>
        <v xml:space="preserve"> </v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aca="1" ref="E36" ca="1">ks매출성장평가(C36,D36)</f>
        <v>상승</v>
      </c>
      <c r="F36" s="2">
        <v>550</v>
      </c>
      <c r="G36" s="12" t="str">
        <f t="shared" si="3"/>
        <v xml:space="preserve"> </v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aca="1" ref="E37" ca="1">ks매출성장평가(C37,D37)</f>
        <v>하락</v>
      </c>
      <c r="F37" s="2">
        <v>600</v>
      </c>
      <c r="G37" s="12" t="str">
        <f t="shared" si="3"/>
        <v xml:space="preserve"> </v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aca="1" ref="E38" ca="1">ks매출성장평가(C38,D38)</f>
        <v>하락</v>
      </c>
      <c r="F38" s="2">
        <v>1250</v>
      </c>
      <c r="G38" s="12" t="str">
        <f t="shared" si="3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aca="1" ref="E39" ca="1">ks매출성장평가(C39,D39)</f>
        <v>하락</v>
      </c>
      <c r="F39" s="2">
        <v>1000</v>
      </c>
      <c r="G39" s="12" t="str">
        <f t="shared" si="3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aca="1" ref="E40" ca="1">ks매출성장평가(C40,D40)</f>
        <v>상승</v>
      </c>
      <c r="F40" s="2">
        <v>575</v>
      </c>
      <c r="G40" s="12" t="str">
        <f t="shared" si="3"/>
        <v xml:space="preserve"> </v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2:F23"/>
  <sheetViews>
    <sheetView workbookViewId="0"/>
  </sheetViews>
  <sheetFormatPr defaultRowHeight="17"/>
  <cols>
    <col min="1" max="1" width="2.75" customWidth="1"/>
    <col min="6" max="6" width="10.83203125" bestFit="1" customWidth="1"/>
  </cols>
  <sheetData>
    <row r="2" spans="2:6">
      <c r="B2" t="s">
        <v>106</v>
      </c>
    </row>
    <row r="3" spans="2:6" ht="17.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>
      <c r="B8" s="14">
        <v>3320</v>
      </c>
      <c r="C8" s="14" t="s">
        <v>109</v>
      </c>
      <c r="D8" s="14" t="s">
        <v>12</v>
      </c>
      <c r="E8" s="14" t="s">
        <v>84</v>
      </c>
      <c r="F8" s="15">
        <v>72560</v>
      </c>
    </row>
    <row r="9" spans="2:6">
      <c r="B9" s="14">
        <v>2210</v>
      </c>
      <c r="C9" s="14" t="s">
        <v>89</v>
      </c>
      <c r="D9" s="14" t="s">
        <v>18</v>
      </c>
      <c r="E9" s="14" t="s">
        <v>86</v>
      </c>
      <c r="F9" s="15">
        <v>64250</v>
      </c>
    </row>
    <row r="10" spans="2:6">
      <c r="B10" s="14">
        <v>3425</v>
      </c>
      <c r="C10" s="14" t="s">
        <v>90</v>
      </c>
      <c r="D10" s="14" t="s">
        <v>18</v>
      </c>
      <c r="E10" s="14" t="s">
        <v>91</v>
      </c>
      <c r="F10" s="15">
        <v>54000</v>
      </c>
    </row>
    <row r="11" spans="2:6">
      <c r="B11" s="14">
        <v>2106</v>
      </c>
      <c r="C11" s="14" t="s">
        <v>92</v>
      </c>
      <c r="D11" s="14" t="s">
        <v>110</v>
      </c>
      <c r="E11" s="14" t="s">
        <v>86</v>
      </c>
      <c r="F11" s="15">
        <v>102500</v>
      </c>
    </row>
    <row r="12" spans="2:6">
      <c r="B12" s="14">
        <v>2208</v>
      </c>
      <c r="C12" s="14" t="s">
        <v>93</v>
      </c>
      <c r="D12" s="14" t="s">
        <v>12</v>
      </c>
      <c r="E12" s="14" t="s">
        <v>86</v>
      </c>
      <c r="F12" s="15">
        <v>56520</v>
      </c>
    </row>
    <row r="13" spans="2:6">
      <c r="B13" s="14">
        <v>3321</v>
      </c>
      <c r="C13" s="14" t="s">
        <v>111</v>
      </c>
      <c r="D13" s="14" t="s">
        <v>18</v>
      </c>
      <c r="E13" s="14" t="s">
        <v>84</v>
      </c>
      <c r="F13" s="15">
        <v>58000</v>
      </c>
    </row>
    <row r="14" spans="2:6">
      <c r="B14" s="14">
        <v>3321</v>
      </c>
      <c r="C14" s="14" t="s">
        <v>111</v>
      </c>
      <c r="D14" s="14" t="s">
        <v>18</v>
      </c>
      <c r="E14" s="14" t="s">
        <v>84</v>
      </c>
      <c r="F14" s="15">
        <v>58000</v>
      </c>
    </row>
    <row r="15" spans="2:6">
      <c r="B15" s="14">
        <v>1003</v>
      </c>
      <c r="C15" s="14" t="s">
        <v>94</v>
      </c>
      <c r="D15" s="14" t="s">
        <v>95</v>
      </c>
      <c r="E15" s="14" t="s">
        <v>96</v>
      </c>
      <c r="F15" s="15">
        <v>56800</v>
      </c>
    </row>
    <row r="16" spans="2:6">
      <c r="B16" s="14">
        <v>3424</v>
      </c>
      <c r="C16" s="14" t="s">
        <v>97</v>
      </c>
      <c r="D16" s="14" t="s">
        <v>112</v>
      </c>
      <c r="E16" s="14" t="s">
        <v>91</v>
      </c>
      <c r="F16" s="15">
        <v>85110</v>
      </c>
    </row>
    <row r="17" spans="2:6">
      <c r="B17" s="14">
        <v>2107</v>
      </c>
      <c r="C17" s="14" t="s">
        <v>98</v>
      </c>
      <c r="D17" s="14" t="s">
        <v>18</v>
      </c>
      <c r="E17" s="14" t="s">
        <v>86</v>
      </c>
      <c r="F17" s="15">
        <v>62500</v>
      </c>
    </row>
    <row r="18" spans="2:6">
      <c r="B18" s="14">
        <v>2107</v>
      </c>
      <c r="C18" s="14" t="s">
        <v>98</v>
      </c>
      <c r="D18" s="14" t="s">
        <v>18</v>
      </c>
      <c r="E18" s="14" t="s">
        <v>86</v>
      </c>
      <c r="F18" s="15">
        <v>62500</v>
      </c>
    </row>
    <row r="19" spans="2:6">
      <c r="B19" s="14">
        <v>3112</v>
      </c>
      <c r="C19" s="14" t="s">
        <v>99</v>
      </c>
      <c r="D19" s="14" t="s">
        <v>12</v>
      </c>
      <c r="E19" s="14" t="s">
        <v>88</v>
      </c>
      <c r="F19" s="15">
        <v>95620</v>
      </c>
    </row>
    <row r="20" spans="2:6">
      <c r="B20" s="14">
        <v>3323</v>
      </c>
      <c r="C20" s="14" t="s">
        <v>100</v>
      </c>
      <c r="D20" s="14" t="s">
        <v>18</v>
      </c>
      <c r="E20" s="14" t="s">
        <v>84</v>
      </c>
      <c r="F20" s="15">
        <v>46200</v>
      </c>
    </row>
    <row r="21" spans="2:6">
      <c r="B21" s="14">
        <v>2209</v>
      </c>
      <c r="C21" s="14" t="s">
        <v>101</v>
      </c>
      <c r="D21" s="14" t="s">
        <v>18</v>
      </c>
      <c r="E21" s="14" t="s">
        <v>86</v>
      </c>
      <c r="F21" s="15">
        <v>46330</v>
      </c>
    </row>
    <row r="22" spans="2:6">
      <c r="B22" s="14">
        <v>4029</v>
      </c>
      <c r="C22" s="14" t="s">
        <v>102</v>
      </c>
      <c r="D22" s="14" t="s">
        <v>112</v>
      </c>
      <c r="E22" s="14" t="s">
        <v>103</v>
      </c>
      <c r="F22" s="15">
        <v>72533</v>
      </c>
    </row>
    <row r="23" spans="2:6">
      <c r="B23" s="14">
        <v>3217</v>
      </c>
      <c r="C23" s="14" t="s">
        <v>104</v>
      </c>
      <c r="D23" s="14" t="s">
        <v>18</v>
      </c>
      <c r="E23" s="14" t="s">
        <v>105</v>
      </c>
      <c r="F23" s="15">
        <v>32560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/>
  </sheetViews>
  <sheetFormatPr defaultRowHeight="17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sqref="A1:I1"/>
    </sheetView>
  </sheetViews>
  <sheetFormatPr defaultRowHeight="17"/>
  <cols>
    <col min="2" max="3" width="5.25" bestFit="1" customWidth="1"/>
    <col min="9" max="9" width="13.08203125" bestFit="1" customWidth="1"/>
  </cols>
  <sheetData>
    <row r="1" spans="1:9" ht="25.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tabSelected="1" workbookViewId="0">
      <selection activeCell="I4" sqref="I4"/>
    </sheetView>
  </sheetViews>
  <sheetFormatPr defaultRowHeight="17"/>
  <cols>
    <col min="1" max="1" width="13.25" customWidth="1"/>
  </cols>
  <sheetData>
    <row r="1" spans="1:11" ht="23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527050</xdr:colOff>
                <xdr:row>0</xdr:row>
                <xdr:rowOff>222250</xdr:rowOff>
              </from>
              <to>
                <xdr:col>8</xdr:col>
                <xdr:colOff>431800</xdr:colOff>
                <xdr:row>2</xdr:row>
                <xdr:rowOff>120650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조소예</cp:lastModifiedBy>
  <dcterms:created xsi:type="dcterms:W3CDTF">2023-05-11T11:47:16Z</dcterms:created>
  <dcterms:modified xsi:type="dcterms:W3CDTF">2025-03-02T05:31:57Z</dcterms:modified>
</cp:coreProperties>
</file>