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35E92C3-7686-46CA-990B-277AA6614B33}" xr6:coauthVersionLast="47" xr6:coauthVersionMax="47" xr10:uidLastSave="{00000000-0000-0000-0000-000000000000}"/>
  <bookViews>
    <workbookView xWindow="-120" yWindow="-120" windowWidth="29040" windowHeight="15720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H30" i="4"/>
  <c r="H31" i="4"/>
  <c r="H32" i="4"/>
  <c r="H33" i="4"/>
  <c r="H29" i="4"/>
  <c r="J16" i="4"/>
  <c r="J17" i="4"/>
  <c r="J18" i="4"/>
  <c r="J19" i="4"/>
  <c r="J20" i="4"/>
  <c r="J21" i="4"/>
  <c r="J22" i="4"/>
  <c r="J23" i="4"/>
  <c r="J24" i="4"/>
  <c r="J15" i="4"/>
  <c r="B23" i="4" a="1"/>
  <c r="B23" i="4" s="1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21" i="5" s="1"/>
  <c r="G4" i="5"/>
  <c r="G8" i="5" s="1"/>
  <c r="G16" i="5"/>
  <c r="G17" i="5"/>
  <c r="G18" i="5"/>
  <c r="G10" i="5"/>
  <c r="G5" i="5"/>
  <c r="G11" i="5"/>
  <c r="G12" i="5"/>
  <c r="G19" i="5"/>
  <c r="G6" i="5"/>
  <c r="G9" i="5"/>
  <c r="G14" i="5" s="1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<sst xmlns="http://schemas.openxmlformats.org/spreadsheetml/2006/main" count="290" uniqueCount="230">
  <si>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</si>
  <si>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</si>
  <si>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</si>
  <si>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</si>
  <si>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</si>
  <si>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</si>
  <si>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</si>
  <si>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</si>
  <si>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</si>
  <si>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</si>
  <si>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</si>
  <si>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</si>
  <si>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</si>
  <si>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</si>
  <si>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</si>
  <si>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</si>
  <si>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</si>
  <si>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</si>
  <si>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</si>
  <si>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</si>
  <si>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</si>
  <si>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</si>
  <si>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</si>
  <si>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</si>
  <si>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</si>
  <si>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</si>
  <si>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</si>
  <si>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</si>
  <si>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</si>
  <si>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</si>
  <si>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</si>
  <si>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</si>
  <si>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</si>
  <si>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</si>
  <si>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</si>
  <si>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</si>
  <si>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</si>
  <si>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</si>
  <si>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</si>
  <si>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</si>
  <si>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</si>
  <si>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</si>
  <si>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</si>
  <si>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</si>
  <si>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</si>
  <si>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</si>
  <si>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</si>
  <si>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</si>
  <si>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</si>
  <si>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</si>
  <si>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</si>
  <si>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</si>
  <si>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</si>
  <si>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</si>
  <si>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</si>
  <si>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</si>
  <si>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</si>
  <si>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</si>
  <si>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</si>
  <si>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</si>
  <si>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</si>
  <si>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</si>
  <si>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</si>
  <si>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</si>
  <si>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</si>
  <si>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</si>
  <si>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</si>
  <si>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</si>
  <si>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</si>
  <si>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</si>
  <si>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</si>
  <si>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</si>
  <si>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</si>
  <si>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</si>
  <si>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</si>
  <si>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</si>
  <si>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</si>
  <si>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</si>
  <si>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</si>
  <si>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</si>
  <si>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</si>
  <si>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</si>
  <si>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</si>
  <si>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</si>
  <si>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</si>
  <si>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</si>
  <si>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</si>
  <si>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</si>
  <si>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</si>
  <si>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</si>
  <si>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</si>
  <si>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</si>
  <si>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</si>
  <si>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</si>
  <si>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</si>
  <si>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</si>
  <si>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</si>
  <si>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</si>
  <si>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</si>
  <si>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</si>
  <si>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</si>
  <si>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</si>
  <si>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</si>
  <si>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</si>
  <si>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</si>
  <si>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</si>
  <si>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</si>
  <si>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</si>
  <si>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</si>
  <si>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</si>
  <si>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</si>
  <si>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</si>
  <si>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</si>
  <si>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</si>
  <si>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</si>
  <si>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</si>
  <si>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</si>
  <si>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</si>
  <si>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</si>
  <si>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</si>
  <si>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</si>
  <si>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</si>
  <si>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</si>
  <si>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</si>
  <si>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</si>
  <si>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</si>
  <si>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</si>
  <si>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</si>
  <si>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</si>
  <si>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</si>
  <si>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</si>
  <si>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</si>
  <si>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</si>
  <si>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</si>
  <si>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</si>
  <si>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</si>
  <si>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</si>
  <si>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</si>
  <si>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</si>
  <si>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</si>
  <si>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</si>
  <si>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</si>
  <si>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</si>
  <si>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</si>
  <si>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</si>
  <si>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</si>
  <si>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</si>
  <si>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</si>
  <si>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</si>
  <si>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</si>
  <si>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</si>
  <si>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</si>
  <si>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</si>
  <si>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</si>
  <si>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</si>
  <si>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</si>
  <si>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</si>
  <si>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</si>
  <si>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</si>
  <si>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</si>
  <si>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</si>
  <si>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</si>
  <si>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</si>
  <si>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</si>
  <si>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</si>
  <si>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</si>
  <si>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</si>
  <si>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</si>
  <si>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</si>
  <si>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</si>
  <si>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</si>
  <si>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</si>
  <si>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</si>
  <si>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</si>
  <si>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</si>
  <si>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</si>
  <si>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</si>
  <si>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</si>
  <si>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</si>
  <si>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</si>
  <si>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</si>
  <si>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</si>
  <si>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</si>
  <si>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</si>
  <si>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</si>
  <si>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</si>
  <si>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</si>
  <si>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</si>
  <si>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</si>
  <si>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</si>
  <si>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</si>
  <si>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</si>
  <si>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</si>
  <si>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</si>
  <si>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</si>
  <si>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</si>
  <si>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</si>
  <si>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</si>
  <si>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</si>
  <si>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</si>
  <si>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</si>
  <si>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</si>
  <si>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</si>
  <si>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</si>
  <si>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</si>
  <si>
    <t>예약코드</t>
    <phoneticPr fontId="1" type="noConversion"/>
  </si>
  <si>
    <t>예약자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</si>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</sst>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9D-41C1-8E24-A8C152FBAA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871087"/>
        <c:axId val="544882607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544882607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4871087"/>
        <c:crosses val="max"/>
        <c:crossBetween val="between"/>
      </c:valAx>
      <c:catAx>
        <c:axId val="5448710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88260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C2772D9A-3601-EEB2-8C9A-6CF07A8E6908}"/>
            </a:ext>
          </a:extLst>
        </xdr:cNvPr>
        <xdr:cNvSpPr/>
      </xdr:nvSpPr>
      <xdr:spPr>
        <a:xfrm>
          <a:off x="2314575" y="2352675"/>
          <a:ext cx="10858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tabSelected="1" workbookViewId="0">
      <selection activeCell="F9" sqref="F9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205</v>
      </c>
      <c r="B3" s="1" t="s">
        <v>206</v>
      </c>
      <c r="C3" s="1" t="s">
        <v>220</v>
      </c>
      <c r="D3" s="1" t="s">
        <v>207</v>
      </c>
      <c r="E3" s="1" t="s">
        <v>208</v>
      </c>
      <c r="F3" s="1" t="s">
        <v>209</v>
      </c>
    </row>
    <row r="4" spans="1:6" x14ac:dyDescent="0.3">
      <c r="A4" s="1" t="s">
        <v>210</v>
      </c>
      <c r="B4" s="1" t="s">
        <v>215</v>
      </c>
      <c r="C4" s="2">
        <v>45354</v>
      </c>
      <c r="D4" s="1" t="s">
        <v>221</v>
      </c>
      <c r="E4" s="1" t="s">
        <v>226</v>
      </c>
      <c r="F4" s="3">
        <v>240000</v>
      </c>
    </row>
    <row r="5" spans="1:6" x14ac:dyDescent="0.3">
      <c r="A5" s="1" t="s">
        <v>211</v>
      </c>
      <c r="B5" s="1" t="s">
        <v>216</v>
      </c>
      <c r="C5" s="2">
        <v>45359</v>
      </c>
      <c r="D5" s="1" t="s">
        <v>222</v>
      </c>
      <c r="E5" s="1" t="s">
        <v>227</v>
      </c>
      <c r="F5" s="3">
        <v>150000</v>
      </c>
    </row>
    <row r="6" spans="1:6" x14ac:dyDescent="0.3">
      <c r="A6" s="1" t="s">
        <v>212</v>
      </c>
      <c r="B6" s="1" t="s">
        <v>217</v>
      </c>
      <c r="C6" s="2">
        <v>45362</v>
      </c>
      <c r="D6" s="1" t="s">
        <v>223</v>
      </c>
      <c r="E6" s="1" t="s">
        <v>228</v>
      </c>
      <c r="F6" s="3">
        <v>180000</v>
      </c>
    </row>
    <row r="7" spans="1:6" x14ac:dyDescent="0.3">
      <c r="A7" s="1" t="s">
        <v>213</v>
      </c>
      <c r="B7" s="1" t="s">
        <v>218</v>
      </c>
      <c r="C7" s="2">
        <v>45366</v>
      </c>
      <c r="D7" s="1" t="s">
        <v>224</v>
      </c>
      <c r="E7" s="1" t="s">
        <v>229</v>
      </c>
      <c r="F7" s="3">
        <v>300000</v>
      </c>
    </row>
    <row r="8" spans="1:6" x14ac:dyDescent="0.3">
      <c r="A8" s="1" t="s">
        <v>214</v>
      </c>
      <c r="B8" s="1" t="s">
        <v>219</v>
      </c>
      <c r="C8" s="2">
        <v>45373</v>
      </c>
      <c r="D8" s="1" t="s">
        <v>225</v>
      </c>
      <c r="E8" s="1" t="s">
        <v>227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0"/>
  <sheetViews>
    <sheetView workbookViewId="0">
      <selection activeCell="A3" sqref="A3:F10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7" ht="20.25" x14ac:dyDescent="0.3">
      <c r="A1" s="23" t="s">
        <v>101</v>
      </c>
      <c r="B1" s="23"/>
      <c r="C1" s="23"/>
      <c r="D1" s="23"/>
      <c r="E1" s="23"/>
      <c r="F1" s="23"/>
    </row>
    <row r="2" spans="1:7" ht="17.25" thickBot="1" x14ac:dyDescent="0.35">
      <c r="G2" s="1"/>
    </row>
    <row r="3" spans="1:7" x14ac:dyDescent="0.3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7" x14ac:dyDescent="0.3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7" x14ac:dyDescent="0.3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7" x14ac:dyDescent="0.3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7" x14ac:dyDescent="0.3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7" x14ac:dyDescent="0.3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7" x14ac:dyDescent="0.3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7" ht="17.25" thickBot="1" x14ac:dyDescent="0.3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7" workbookViewId="0">
      <selection activeCell="C28" sqref="C28:C36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3">
      <c r="A11" s="16" t="s">
        <v>6</v>
      </c>
      <c r="B11" s="17"/>
      <c r="C11" s="17"/>
      <c r="D11" s="18"/>
      <c r="E11" s="4">
        <f>INT(_xlfn.MODE.SNGL($C$3:$C$10))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3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UPPER(LEFT(H15,3)&amp;"-"&amp;RIGHT(G15,2)&amp;"-"&amp;LEFT(I15,2))</f>
        <v>HIH-20-DA</v>
      </c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UPPER(LEFT(H16,3)&amp;"-"&amp;RIGHT(G16,2)&amp;"-"&amp;LEFT(I16,2))</f>
        <v>IDE-24-NA</v>
      </c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3">
      <c r="A23" s="7" t="s">
        <v>23</v>
      </c>
      <c r="B23" s="4" cm="1">
        <f t="array" aca="1" ref="B23:B24" ca="1">SUMIF($A$14:$D$21,$C$14:$C$15,D15:D21)</f>
        <v>0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3">
      <c r="A24" s="7" t="s">
        <v>24</v>
      </c>
      <c r="B24" s="4">
        <f ca="1"/>
        <v>0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3">
      <c r="A28" s="4" t="s">
        <v>39</v>
      </c>
      <c r="B28" s="4">
        <v>268</v>
      </c>
      <c r="C28" s="4">
        <f>ROUNDDOWN(B28*(1-VLOOKUP(B28,$E$29:$G$33,3,TRUE)),1)</f>
        <v>246.5</v>
      </c>
      <c r="E28" s="19" t="s">
        <v>48</v>
      </c>
      <c r="F28" s="20"/>
      <c r="G28" s="4" t="s">
        <v>49</v>
      </c>
    </row>
    <row r="29" spans="1:10" x14ac:dyDescent="0.3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  <c r="H29">
        <f>VLOOKUP(B28,$E$29:$G$33,3,TRUE)</f>
        <v>0.08</v>
      </c>
    </row>
    <row r="30" spans="1:10" x14ac:dyDescent="0.3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  <c r="H30">
        <f t="shared" ref="H30:H33" si="4">VLOOKUP(B29,$E$29:$G$33,3,TRUE)</f>
        <v>0.05</v>
      </c>
    </row>
    <row r="31" spans="1:10" x14ac:dyDescent="0.3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  <c r="H31">
        <f t="shared" si="4"/>
        <v>0.15</v>
      </c>
    </row>
    <row r="32" spans="1:10" x14ac:dyDescent="0.3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  <c r="H32">
        <f t="shared" si="4"/>
        <v>0.02</v>
      </c>
    </row>
    <row r="33" spans="1:8" x14ac:dyDescent="0.3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  <c r="H33">
        <f t="shared" si="4"/>
        <v>0.12</v>
      </c>
    </row>
    <row r="34" spans="1:8" x14ac:dyDescent="0.3">
      <c r="A34" s="4" t="s">
        <v>45</v>
      </c>
      <c r="B34" s="4">
        <v>409</v>
      </c>
      <c r="C34" s="4">
        <f t="shared" si="3"/>
        <v>347.6</v>
      </c>
    </row>
    <row r="35" spans="1:8" x14ac:dyDescent="0.3">
      <c r="A35" s="4" t="s">
        <v>46</v>
      </c>
      <c r="B35" s="4">
        <v>323</v>
      </c>
      <c r="C35" s="4">
        <f t="shared" si="3"/>
        <v>284.2</v>
      </c>
    </row>
    <row r="36" spans="1:8" x14ac:dyDescent="0.3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D8" sqref="D8"/>
    </sheetView>
  </sheetViews>
  <sheetFormatPr defaultRowHeight="16.5" outlineLevelRow="3" x14ac:dyDescent="0.3"/>
  <cols>
    <col min="2" max="2" width="10.375" bestFit="1" customWidth="1"/>
    <col min="7" max="7" width="11.625" bestFit="1" customWidth="1"/>
  </cols>
  <sheetData>
    <row r="1" spans="1:7" ht="20.25" x14ac:dyDescent="0.3">
      <c r="A1" s="22" t="s">
        <v>137</v>
      </c>
      <c r="B1" s="22"/>
      <c r="C1" s="22"/>
      <c r="D1" s="22"/>
      <c r="E1" s="22"/>
      <c r="F1" s="22"/>
      <c r="G1" s="22"/>
    </row>
    <row r="3" spans="1:7" x14ac:dyDescent="0.3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3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3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3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3">
      <c r="A7" s="38" t="s">
        <v>199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3">
      <c r="A8" s="37" t="s">
        <v>195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3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3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3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3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3">
      <c r="A13" s="38" t="s">
        <v>200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3">
      <c r="A14" s="38" t="s">
        <v>196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3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3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3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3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3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3">
      <c r="A20" s="40" t="s">
        <v>201</v>
      </c>
      <c r="B20" s="39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3">
      <c r="A21" s="40" t="s">
        <v>197</v>
      </c>
      <c r="B21" s="39"/>
      <c r="C21" s="14"/>
      <c r="D21" s="14"/>
      <c r="E21" s="14"/>
      <c r="F21" s="14"/>
      <c r="G21" s="14">
        <f>SUBTOTAL(4,G15:G19)</f>
        <v>98499800</v>
      </c>
    </row>
    <row r="22" spans="1:7" x14ac:dyDescent="0.3">
      <c r="A22" s="40" t="s">
        <v>202</v>
      </c>
      <c r="B22" s="39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3">
      <c r="A23" s="40" t="s">
        <v>198</v>
      </c>
      <c r="B23" s="39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M16" sqref="M16"/>
    </sheetView>
  </sheetViews>
  <sheetFormatPr defaultRowHeight="16.5" x14ac:dyDescent="0.3"/>
  <sheetData>
    <row r="1" spans="1:9" x14ac:dyDescent="0.3">
      <c r="A1" s="5" t="s">
        <v>122</v>
      </c>
      <c r="F1" s="5" t="s">
        <v>134</v>
      </c>
    </row>
    <row r="2" spans="1:9" x14ac:dyDescent="0.3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3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135</v>
      </c>
      <c r="F11" s="5" t="s">
        <v>136</v>
      </c>
    </row>
    <row r="12" spans="1:9" x14ac:dyDescent="0.3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3">
      <c r="A13" s="4" t="s">
        <v>124</v>
      </c>
      <c r="B13" s="13">
        <v>935</v>
      </c>
      <c r="C13" s="13">
        <v>2855</v>
      </c>
      <c r="D13" s="13">
        <v>2768</v>
      </c>
      <c r="F13" s="4" t="s">
        <v>203</v>
      </c>
      <c r="G13" s="36">
        <v>8283</v>
      </c>
      <c r="H13" s="36">
        <v>19699</v>
      </c>
      <c r="I13" s="36">
        <v>22999</v>
      </c>
    </row>
    <row r="14" spans="1:9" x14ac:dyDescent="0.3">
      <c r="A14" s="4" t="s">
        <v>125</v>
      </c>
      <c r="B14" s="13">
        <v>804</v>
      </c>
      <c r="C14" s="13">
        <v>1864</v>
      </c>
      <c r="D14" s="13">
        <v>2024</v>
      </c>
      <c r="F14" s="4" t="s">
        <v>204</v>
      </c>
      <c r="G14" s="36">
        <v>10159</v>
      </c>
      <c r="H14" s="36">
        <v>21450</v>
      </c>
      <c r="I14" s="36">
        <v>23531</v>
      </c>
    </row>
    <row r="15" spans="1:9" x14ac:dyDescent="0.3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J12" sqref="J12"/>
    </sheetView>
  </sheetViews>
  <sheetFormatPr defaultRowHeight="16.5" x14ac:dyDescent="0.3"/>
  <cols>
    <col min="2" max="7" width="7.125" customWidth="1"/>
  </cols>
  <sheetData>
    <row r="1" spans="1:8" ht="20.25" x14ac:dyDescent="0.3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3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3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3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3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3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3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3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3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workbookViewId="0">
      <selection activeCell="I23" sqref="I23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2" t="s">
        <v>174</v>
      </c>
      <c r="B1" s="22"/>
      <c r="C1" s="22"/>
      <c r="D1" s="22"/>
      <c r="E1" s="22"/>
    </row>
    <row r="3" spans="1:5" x14ac:dyDescent="0.3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3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태수 윤</cp:lastModifiedBy>
  <dcterms:created xsi:type="dcterms:W3CDTF">2025-02-05T04:40:07Z</dcterms:created>
  <dcterms:modified xsi:type="dcterms:W3CDTF">2026-07-18T13:39:05Z</dcterms:modified>
</cp:coreProperties>
</file>