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win10\Desktop\1차_2026년 컴활1급 실기_260116(시나공)\2. 2025년 컴활1급_상시06\"/>
    </mc:Choice>
  </mc:AlternateContent>
  <xr:revisionPtr revIDLastSave="0" documentId="13_ncr:1_{AF009D78-DE13-49AC-BDFE-A8E0DE7AC8CC}" xr6:coauthVersionLast="47" xr6:coauthVersionMax="47" xr10:uidLastSave="{00000000-0000-0000-0000-000000000000}"/>
  <bookViews>
    <workbookView xWindow="-120" yWindow="-120" windowWidth="29040" windowHeight="15840" activeTab="7" xr2:uid="{BC74562C-F142-4614-B063-52DF2AFBB21A}"/>
  </bookViews>
  <sheets>
    <sheet name="기본작업-1" sheetId="2" r:id="rId1"/>
    <sheet name="기본작업-2" sheetId="3" r:id="rId2"/>
    <sheet name="계산작업" sheetId="4" r:id="rId3"/>
    <sheet name="분석작업-1" sheetId="5" r:id="rId4"/>
    <sheet name="분석작업-2" sheetId="6" r:id="rId5"/>
    <sheet name="기타작업-1" sheetId="7" r:id="rId6"/>
    <sheet name="기타작업-2" sheetId="8" r:id="rId7"/>
    <sheet name="기타작업-3" sheetId="9" r:id="rId8"/>
  </sheets>
  <functionGroups builtInGroupCount="19"/>
  <definedNames>
    <definedName name="_xlnm._FilterDatabase" localSheetId="0" hidden="1">'기본작업-1'!$A$2:$J$29</definedName>
    <definedName name="_xlnm._FilterDatabase" localSheetId="1" hidden="1">'기본작업-2'!$A$3:$H$33</definedName>
    <definedName name="_xlnm.Criteria" localSheetId="0">'기본작업-1'!$A$31:$A$32</definedName>
    <definedName name="_xlnm.Criteria" localSheetId="1">'기본작업-2'!#REF!</definedName>
    <definedName name="_xlnm.Extract" localSheetId="0">'기본작업-1'!$A$34:$G$34</definedName>
    <definedName name="_xlnm.Extract" localSheetId="1">'기본작업-2'!#REF!</definedName>
    <definedName name="_xlnm.Print_Area" localSheetId="1">'기본작업-2'!$A$3:$H$33</definedName>
  </definedNames>
  <calcPr calcId="191029"/>
  <pivotCaches>
    <pivotCache cacheId="39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차량대여" name="차량대여" connection="차량대여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9" i="4" l="1"/>
  <c r="O9" i="4"/>
  <c r="N10" i="4"/>
  <c r="O10" i="4"/>
  <c r="N11" i="4"/>
  <c r="O11" i="4"/>
  <c r="N12" i="4"/>
  <c r="O12" i="4"/>
  <c r="N13" i="4"/>
  <c r="O13" i="4"/>
  <c r="N14" i="4"/>
  <c r="O14" i="4"/>
  <c r="N15" i="4"/>
  <c r="O15" i="4"/>
  <c r="N16" i="4"/>
  <c r="O16" i="4"/>
  <c r="M10" i="4"/>
  <c r="M11" i="4"/>
  <c r="M12" i="4"/>
  <c r="M13" i="4"/>
  <c r="M14" i="4"/>
  <c r="M15" i="4"/>
  <c r="M16" i="4"/>
  <c r="M9" i="4"/>
  <c r="L21" i="4" a="1"/>
  <c r="L21" i="4" s="1"/>
  <c r="L20" i="4" a="1"/>
  <c r="L20" i="4" s="1"/>
  <c r="L5" i="4" a="1"/>
  <c r="L5" i="4" s="1"/>
  <c r="L4" i="4" a="1"/>
  <c r="L4" i="4" s="1"/>
  <c r="L10" i="4" a="1"/>
  <c r="L10" i="4"/>
  <c r="L11" i="4" a="1"/>
  <c r="L11" i="4" s="1"/>
  <c r="L12" i="4" a="1"/>
  <c r="L12" i="4" s="1"/>
  <c r="L13" i="4" a="1"/>
  <c r="L13" i="4" s="1"/>
  <c r="L14" i="4" a="1"/>
  <c r="L14" i="4" s="1"/>
  <c r="L15" i="4" a="1"/>
  <c r="L15" i="4"/>
  <c r="L16" i="4" a="1"/>
  <c r="L16" i="4" s="1"/>
  <c r="L9" i="4" a="1"/>
  <c r="L9" i="4" s="1"/>
  <c r="A32" i="2"/>
  <c r="E13" i="7"/>
  <c r="E12" i="7"/>
  <c r="E11" i="7"/>
  <c r="E10" i="7"/>
  <c r="E9" i="7"/>
  <c r="E8" i="7"/>
  <c r="E7" i="7"/>
  <c r="E6" i="7"/>
  <c r="E5" i="7"/>
  <c r="E4" i="7"/>
  <c r="I5" i="4" a="1"/>
  <c r="I6" i="4" a="1"/>
  <c r="I8" i="4" a="1"/>
  <c r="I10" i="4" a="1"/>
  <c r="I12" i="4" a="1"/>
  <c r="I14" i="4" a="1"/>
  <c r="I16" i="4" a="1"/>
  <c r="I18" i="4" a="1"/>
  <c r="I20" i="4" a="1"/>
  <c r="I22" i="4" a="1"/>
  <c r="I24" i="4" a="1"/>
  <c r="I26" i="4" a="1"/>
  <c r="I28" i="4" a="1"/>
  <c r="I7" i="4" a="1"/>
  <c r="I9" i="4" a="1"/>
  <c r="I11" i="4" a="1"/>
  <c r="I13" i="4" a="1"/>
  <c r="I15" i="4" a="1"/>
  <c r="I17" i="4" a="1"/>
  <c r="I19" i="4" a="1"/>
  <c r="I21" i="4" a="1"/>
  <c r="I23" i="4" a="1"/>
  <c r="I25" i="4" a="1"/>
  <c r="I27" i="4" a="1"/>
  <c r="I4" i="4" a="1"/>
  <c r="I27" i="4" l="1"/>
  <c r="I25" i="4"/>
  <c r="I23" i="4"/>
  <c r="I21" i="4"/>
  <c r="I19" i="4"/>
  <c r="I17" i="4"/>
  <c r="I15" i="4"/>
  <c r="I13" i="4"/>
  <c r="I11" i="4"/>
  <c r="I9" i="4"/>
  <c r="I7" i="4"/>
  <c r="I28" i="4"/>
  <c r="I26" i="4"/>
  <c r="I24" i="4"/>
  <c r="I22" i="4"/>
  <c r="I20" i="4"/>
  <c r="I18" i="4"/>
  <c r="I16" i="4"/>
  <c r="I14" i="4"/>
  <c r="I12" i="4"/>
  <c r="I10" i="4"/>
  <c r="I8" i="4"/>
  <c r="I6" i="4"/>
  <c r="I5" i="4"/>
  <c r="I4" i="4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4CA07DF-B8FA-4536-91C9-4198960DC7FA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E35E9BC8-B453-4122-9113-8DCECB92FD49}" name="차량대여" type="103" refreshedVersion="8" minRefreshableVersion="5">
    <extLst>
      <ext xmlns:x15="http://schemas.microsoft.com/office/spreadsheetml/2010/11/main" uri="{DE250136-89BD-433C-8126-D09CA5730AF9}">
        <x15:connection id="차량대여" autoDelete="1">
          <x15:textPr prompt="0" codePage="949" sourceFile="C:\Users\win10\Desktop\1차_2026년 컴활1급 실기_260116(시나공)\2. 2025년 컴활1급_상시06\차량대여.csv" tab="0" comma="1">
            <textFields count="9">
              <textField type="skip"/>
              <textField type="skip"/>
              <textField/>
              <textField type="skip"/>
              <textField/>
              <textField type="skip"/>
              <textField/>
              <textField/>
              <textField type="skip"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차량대여].[상호].&amp;[LG화학],[차량대여].[상호].&amp;[국보화학],[차량대여].[상호].&amp;[금호산업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<sst xmlns="http://schemas.openxmlformats.org/spreadsheetml/2006/main" count="630" uniqueCount="332">
  <si>
    <t>[표1]</t>
    <phoneticPr fontId="2" type="noConversion"/>
  </si>
  <si>
    <t>리뷰번호</t>
    <phoneticPr fontId="2" type="noConversion"/>
  </si>
  <si>
    <t>상품코드</t>
    <phoneticPr fontId="2" type="noConversion"/>
  </si>
  <si>
    <t>상품명</t>
    <phoneticPr fontId="2" type="noConversion"/>
  </si>
  <si>
    <t>상품상태</t>
    <phoneticPr fontId="2" type="noConversion"/>
  </si>
  <si>
    <t>맛</t>
    <phoneticPr fontId="2" type="noConversion"/>
  </si>
  <si>
    <t>포장상태</t>
    <phoneticPr fontId="2" type="noConversion"/>
  </si>
  <si>
    <t>평점</t>
    <phoneticPr fontId="2" type="noConversion"/>
  </si>
  <si>
    <t>사진</t>
    <phoneticPr fontId="2" type="noConversion"/>
  </si>
  <si>
    <t>포인트</t>
    <phoneticPr fontId="2" type="noConversion"/>
  </si>
  <si>
    <t>마트</t>
    <phoneticPr fontId="2" type="noConversion"/>
  </si>
  <si>
    <t>M007</t>
  </si>
  <si>
    <t>KS</t>
    <phoneticPr fontId="2" type="noConversion"/>
  </si>
  <si>
    <t>천애향소과</t>
  </si>
  <si>
    <t>★★☆☆☆</t>
  </si>
  <si>
    <t>유</t>
    <phoneticPr fontId="2" type="noConversion"/>
  </si>
  <si>
    <t>명품마트 구로점</t>
    <phoneticPr fontId="2" type="noConversion"/>
  </si>
  <si>
    <t>M002</t>
  </si>
  <si>
    <t>RL</t>
    <phoneticPr fontId="2" type="noConversion"/>
  </si>
  <si>
    <t>레드향대과</t>
  </si>
  <si>
    <t>★★★★☆</t>
  </si>
  <si>
    <t>무</t>
    <phoneticPr fontId="2" type="noConversion"/>
  </si>
  <si>
    <t>명품마트</t>
    <phoneticPr fontId="2" type="noConversion"/>
  </si>
  <si>
    <t>M017</t>
  </si>
  <si>
    <t>CS</t>
    <phoneticPr fontId="2" type="noConversion"/>
  </si>
  <si>
    <t>천애향대과</t>
  </si>
  <si>
    <t>상공마트 시청점</t>
    <phoneticPr fontId="2" type="noConversion"/>
  </si>
  <si>
    <t>M020</t>
  </si>
  <si>
    <t>KM</t>
    <phoneticPr fontId="2" type="noConversion"/>
  </si>
  <si>
    <t>레드향소과</t>
  </si>
  <si>
    <t>★★★☆☆</t>
  </si>
  <si>
    <t>M019</t>
  </si>
  <si>
    <t>CL</t>
    <phoneticPr fontId="2" type="noConversion"/>
  </si>
  <si>
    <t>감귤대과</t>
  </si>
  <si>
    <t>상공마트 종로점</t>
    <phoneticPr fontId="2" type="noConversion"/>
  </si>
  <si>
    <t>M001</t>
    <phoneticPr fontId="2" type="noConversion"/>
  </si>
  <si>
    <t>CM</t>
    <phoneticPr fontId="2" type="noConversion"/>
  </si>
  <si>
    <t>천애향중과</t>
  </si>
  <si>
    <t>상공마트</t>
    <phoneticPr fontId="2" type="noConversion"/>
  </si>
  <si>
    <t>M008</t>
  </si>
  <si>
    <t>명품마트 합정점</t>
    <phoneticPr fontId="2" type="noConversion"/>
  </si>
  <si>
    <t>M012</t>
  </si>
  <si>
    <t>RS</t>
    <phoneticPr fontId="2" type="noConversion"/>
  </si>
  <si>
    <t>★★★★★</t>
  </si>
  <si>
    <t>M006</t>
  </si>
  <si>
    <t>감귤소과</t>
  </si>
  <si>
    <t>M015</t>
  </si>
  <si>
    <t>M005</t>
  </si>
  <si>
    <t>★☆☆☆☆</t>
  </si>
  <si>
    <t>M009</t>
  </si>
  <si>
    <t>레드향중과</t>
  </si>
  <si>
    <t>M021</t>
  </si>
  <si>
    <t>KL</t>
    <phoneticPr fontId="2" type="noConversion"/>
  </si>
  <si>
    <t>M023</t>
  </si>
  <si>
    <t>M010</t>
  </si>
  <si>
    <t>M016</t>
  </si>
  <si>
    <t>M011</t>
  </si>
  <si>
    <t>M027</t>
  </si>
  <si>
    <t>감귤중과</t>
  </si>
  <si>
    <t>M025</t>
  </si>
  <si>
    <t>M026</t>
  </si>
  <si>
    <t>M022</t>
  </si>
  <si>
    <t>M004</t>
  </si>
  <si>
    <t>M003</t>
  </si>
  <si>
    <t>RM</t>
    <phoneticPr fontId="2" type="noConversion"/>
  </si>
  <si>
    <t>M014</t>
  </si>
  <si>
    <t>M013</t>
  </si>
  <si>
    <t>M024</t>
  </si>
  <si>
    <t>M018</t>
  </si>
  <si>
    <t>접수번호</t>
    <phoneticPr fontId="2" type="noConversion"/>
  </si>
  <si>
    <t>이름</t>
    <phoneticPr fontId="2" type="noConversion"/>
  </si>
  <si>
    <t>생년월일</t>
    <phoneticPr fontId="2" type="noConversion"/>
  </si>
  <si>
    <t>기본운임</t>
    <phoneticPr fontId="2" type="noConversion"/>
  </si>
  <si>
    <t>좌석구분</t>
    <phoneticPr fontId="2" type="noConversion"/>
  </si>
  <si>
    <t>출발일자</t>
    <phoneticPr fontId="2" type="noConversion"/>
  </si>
  <si>
    <t>출발시간</t>
    <phoneticPr fontId="2" type="noConversion"/>
  </si>
  <si>
    <t>목적지</t>
    <phoneticPr fontId="2" type="noConversion"/>
  </si>
  <si>
    <t>RP0702</t>
    <phoneticPr fontId="2" type="noConversion"/>
  </si>
  <si>
    <t>최정오</t>
  </si>
  <si>
    <t>일반석</t>
    <phoneticPr fontId="2" type="noConversion"/>
  </si>
  <si>
    <t>도쿄</t>
    <phoneticPr fontId="2" type="noConversion"/>
  </si>
  <si>
    <t>RP0807</t>
    <phoneticPr fontId="2" type="noConversion"/>
  </si>
  <si>
    <t>정봉오</t>
  </si>
  <si>
    <t>할인석</t>
    <phoneticPr fontId="2" type="noConversion"/>
  </si>
  <si>
    <t>RP0706</t>
  </si>
  <si>
    <t>이미진</t>
  </si>
  <si>
    <t>뉴델리</t>
    <phoneticPr fontId="2" type="noConversion"/>
  </si>
  <si>
    <t>RP0523</t>
  </si>
  <si>
    <t>강현오</t>
  </si>
  <si>
    <t>광저우</t>
    <phoneticPr fontId="2" type="noConversion"/>
  </si>
  <si>
    <t>RP0811</t>
  </si>
  <si>
    <t>김발솔</t>
  </si>
  <si>
    <t>비즈니스석</t>
    <phoneticPr fontId="2" type="noConversion"/>
  </si>
  <si>
    <t>베이징</t>
    <phoneticPr fontId="2" type="noConversion"/>
  </si>
  <si>
    <t>RP0207</t>
  </si>
  <si>
    <t>이수태</t>
  </si>
  <si>
    <t>RP0215</t>
  </si>
  <si>
    <t>박승솔</t>
  </si>
  <si>
    <t>RP0519</t>
  </si>
  <si>
    <t>이현묘</t>
  </si>
  <si>
    <t>RP0701</t>
  </si>
  <si>
    <t>강오언</t>
  </si>
  <si>
    <t>상하이</t>
    <phoneticPr fontId="2" type="noConversion"/>
  </si>
  <si>
    <t>RP0825</t>
  </si>
  <si>
    <t>최종미</t>
  </si>
  <si>
    <t>RP0609</t>
  </si>
  <si>
    <t>이원아</t>
  </si>
  <si>
    <t>RP0320</t>
  </si>
  <si>
    <t>박샘해</t>
  </si>
  <si>
    <t>싱가포르</t>
    <phoneticPr fontId="2" type="noConversion"/>
  </si>
  <si>
    <t>RP0621</t>
  </si>
  <si>
    <t>정준전</t>
  </si>
  <si>
    <t>홍콩</t>
    <phoneticPr fontId="2" type="noConversion"/>
  </si>
  <si>
    <t>RP0204</t>
  </si>
  <si>
    <t>이동숙</t>
  </si>
  <si>
    <t>RP0830</t>
  </si>
  <si>
    <t>한샘지</t>
  </si>
  <si>
    <t>RP0308</t>
  </si>
  <si>
    <t>서생진</t>
  </si>
  <si>
    <t>마닐라</t>
    <phoneticPr fontId="2" type="noConversion"/>
  </si>
  <si>
    <t>RP0414</t>
  </si>
  <si>
    <t>최미한</t>
  </si>
  <si>
    <t>RP0822</t>
  </si>
  <si>
    <t>박언진</t>
  </si>
  <si>
    <t>RP0229</t>
  </si>
  <si>
    <t>RP0803</t>
  </si>
  <si>
    <t>박동리</t>
  </si>
  <si>
    <t>RP0326</t>
  </si>
  <si>
    <t>한현전</t>
  </si>
  <si>
    <t>RP0127</t>
  </si>
  <si>
    <t>강종동</t>
  </si>
  <si>
    <t>RP0416</t>
  </si>
  <si>
    <t>강장철</t>
  </si>
  <si>
    <t>RP0805</t>
  </si>
  <si>
    <t>강정정</t>
  </si>
  <si>
    <t>RP0817</t>
  </si>
  <si>
    <t>RP0918</t>
  </si>
  <si>
    <t>김진준</t>
  </si>
  <si>
    <t>RP0728</t>
    <phoneticPr fontId="2" type="noConversion"/>
  </si>
  <si>
    <t>한희오</t>
    <phoneticPr fontId="2" type="noConversion"/>
  </si>
  <si>
    <t>RP0912</t>
  </si>
  <si>
    <t>한대용</t>
  </si>
  <si>
    <t>RP0713</t>
  </si>
  <si>
    <t>박준아</t>
  </si>
  <si>
    <t>RP0824</t>
  </si>
  <si>
    <t xml:space="preserve">기준날짜 : </t>
    <phoneticPr fontId="2" type="noConversion"/>
  </si>
  <si>
    <t>[표2]</t>
    <phoneticPr fontId="2" type="noConversion"/>
  </si>
  <si>
    <t>센터코드</t>
    <phoneticPr fontId="2" type="noConversion"/>
  </si>
  <si>
    <t>지역</t>
    <phoneticPr fontId="2" type="noConversion"/>
  </si>
  <si>
    <t>운영구분</t>
    <phoneticPr fontId="2" type="noConversion"/>
  </si>
  <si>
    <t>개설연월</t>
    <phoneticPr fontId="2" type="noConversion"/>
  </si>
  <si>
    <t>면적</t>
    <phoneticPr fontId="2" type="noConversion"/>
  </si>
  <si>
    <t>취급품목정보</t>
    <phoneticPr fontId="2" type="noConversion"/>
  </si>
  <si>
    <t>보유차량</t>
    <phoneticPr fontId="2" type="noConversion"/>
  </si>
  <si>
    <t>휴무일정보</t>
    <phoneticPr fontId="2" type="noConversion"/>
  </si>
  <si>
    <t>비고</t>
    <phoneticPr fontId="2" type="noConversion"/>
  </si>
  <si>
    <t>평균면적</t>
    <phoneticPr fontId="2" type="noConversion"/>
  </si>
  <si>
    <t>c02</t>
    <phoneticPr fontId="2" type="noConversion"/>
  </si>
  <si>
    <t>부산</t>
    <phoneticPr fontId="2" type="noConversion"/>
  </si>
  <si>
    <t>위탁</t>
    <phoneticPr fontId="2" type="noConversion"/>
  </si>
  <si>
    <t>가전가구</t>
    <phoneticPr fontId="2" type="noConversion"/>
  </si>
  <si>
    <t>일요일, 공휴일</t>
    <phoneticPr fontId="2" type="noConversion"/>
  </si>
  <si>
    <t>직영</t>
    <phoneticPr fontId="2" type="noConversion"/>
  </si>
  <si>
    <t>c11</t>
  </si>
  <si>
    <t>울산</t>
    <phoneticPr fontId="2" type="noConversion"/>
  </si>
  <si>
    <t>종이류, 의류,  플라스틱류, 스티로폼류 등</t>
    <phoneticPr fontId="2" type="noConversion"/>
  </si>
  <si>
    <t>일요일</t>
    <phoneticPr fontId="2" type="noConversion"/>
  </si>
  <si>
    <t>c04</t>
    <phoneticPr fontId="2" type="noConversion"/>
  </si>
  <si>
    <t>대전</t>
    <phoneticPr fontId="2" type="noConversion"/>
  </si>
  <si>
    <t>가구, 플라스틱류, 캔류, 고철류 등</t>
    <phoneticPr fontId="2" type="noConversion"/>
  </si>
  <si>
    <t>토요일, 일요일</t>
    <phoneticPr fontId="2" type="noConversion"/>
  </si>
  <si>
    <t>c06</t>
    <phoneticPr fontId="2" type="noConversion"/>
  </si>
  <si>
    <t>성남</t>
    <phoneticPr fontId="2" type="noConversion"/>
  </si>
  <si>
    <t>가구가전</t>
    <phoneticPr fontId="2" type="noConversion"/>
  </si>
  <si>
    <t>[표3]</t>
    <phoneticPr fontId="2" type="noConversion"/>
  </si>
  <si>
    <t>c08</t>
    <phoneticPr fontId="2" type="noConversion"/>
  </si>
  <si>
    <t>마산</t>
    <phoneticPr fontId="2" type="noConversion"/>
  </si>
  <si>
    <t>종이류, 고철류, 의류, 플라스틱류 등</t>
    <phoneticPr fontId="2" type="noConversion"/>
  </si>
  <si>
    <t>토요일, 일요일, 공휴일</t>
    <phoneticPr fontId="2" type="noConversion"/>
  </si>
  <si>
    <t>운영구분개수</t>
    <phoneticPr fontId="2" type="noConversion"/>
  </si>
  <si>
    <t>가구</t>
    <phoneticPr fontId="2" type="noConversion"/>
  </si>
  <si>
    <t>가전</t>
    <phoneticPr fontId="2" type="noConversion"/>
  </si>
  <si>
    <t>의류</t>
    <phoneticPr fontId="2" type="noConversion"/>
  </si>
  <si>
    <t>d13</t>
  </si>
  <si>
    <t>폐지, 알루미늄 등</t>
    <phoneticPr fontId="2" type="noConversion"/>
  </si>
  <si>
    <t>서울</t>
    <phoneticPr fontId="2" type="noConversion"/>
  </si>
  <si>
    <t>d01</t>
    <phoneticPr fontId="2" type="noConversion"/>
  </si>
  <si>
    <t>수원</t>
    <phoneticPr fontId="2" type="noConversion"/>
  </si>
  <si>
    <t>종이류, 합성수지, 가구, 고철류 등</t>
    <phoneticPr fontId="2" type="noConversion"/>
  </si>
  <si>
    <t>d12</t>
  </si>
  <si>
    <t>스티로폼류, 플라스틱류, 가구, 가전 등</t>
    <phoneticPr fontId="2" type="noConversion"/>
  </si>
  <si>
    <t>공휴일</t>
    <phoneticPr fontId="2" type="noConversion"/>
  </si>
  <si>
    <t>d02</t>
    <phoneticPr fontId="2" type="noConversion"/>
  </si>
  <si>
    <t>옷, 가전, 신발, 가방, 가구 등</t>
    <phoneticPr fontId="2" type="noConversion"/>
  </si>
  <si>
    <t>c09</t>
    <phoneticPr fontId="2" type="noConversion"/>
  </si>
  <si>
    <t>서울</t>
  </si>
  <si>
    <t>종이류, 의류, 가전 등</t>
    <phoneticPr fontId="2" type="noConversion"/>
  </si>
  <si>
    <t>c07</t>
    <phoneticPr fontId="2" type="noConversion"/>
  </si>
  <si>
    <t>강릉</t>
    <phoneticPr fontId="2" type="noConversion"/>
  </si>
  <si>
    <t>종이류, 플라스틱류, 가전, 의류 등</t>
    <phoneticPr fontId="2" type="noConversion"/>
  </si>
  <si>
    <t>d10</t>
  </si>
  <si>
    <t>d03</t>
    <phoneticPr fontId="2" type="noConversion"/>
  </si>
  <si>
    <t>가구, 의류,  플라스틱류, 스티로폼류 등</t>
    <phoneticPr fontId="2" type="noConversion"/>
  </si>
  <si>
    <t>c12</t>
    <phoneticPr fontId="2" type="noConversion"/>
  </si>
  <si>
    <t>종이류, 플라스틱류, 의류, 고철류 등</t>
    <phoneticPr fontId="2" type="noConversion"/>
  </si>
  <si>
    <t>d07</t>
    <phoneticPr fontId="2" type="noConversion"/>
  </si>
  <si>
    <t>[표4]</t>
    <phoneticPr fontId="2" type="noConversion"/>
  </si>
  <si>
    <t>c01</t>
    <phoneticPr fontId="2" type="noConversion"/>
  </si>
  <si>
    <t>종이류, 가구, 가전 등</t>
    <phoneticPr fontId="2" type="noConversion"/>
  </si>
  <si>
    <t>d11</t>
  </si>
  <si>
    <t>종이류, 고철류, 공병, 의류 등</t>
    <phoneticPr fontId="2" type="noConversion"/>
  </si>
  <si>
    <t>d08</t>
    <phoneticPr fontId="2" type="noConversion"/>
  </si>
  <si>
    <t>종이류, 가전, 알루미늄 등</t>
    <phoneticPr fontId="2" type="noConversion"/>
  </si>
  <si>
    <t>d05</t>
    <phoneticPr fontId="2" type="noConversion"/>
  </si>
  <si>
    <t>종이류, 합성수지, 가구, 의류 등</t>
    <phoneticPr fontId="2" type="noConversion"/>
  </si>
  <si>
    <t>토요일</t>
    <phoneticPr fontId="2" type="noConversion"/>
  </si>
  <si>
    <t>c03</t>
    <phoneticPr fontId="2" type="noConversion"/>
  </si>
  <si>
    <t>c10</t>
  </si>
  <si>
    <t>옷, 신발, 가방, 가구 등</t>
    <phoneticPr fontId="2" type="noConversion"/>
  </si>
  <si>
    <t>d04</t>
    <phoneticPr fontId="2" type="noConversion"/>
  </si>
  <si>
    <t>의류, 플라스틱류, 공병, 고철 등</t>
    <phoneticPr fontId="2" type="noConversion"/>
  </si>
  <si>
    <t>c05</t>
    <phoneticPr fontId="2" type="noConversion"/>
  </si>
  <si>
    <t>월요일</t>
    <phoneticPr fontId="2" type="noConversion"/>
  </si>
  <si>
    <t>d09</t>
    <phoneticPr fontId="2" type="noConversion"/>
  </si>
  <si>
    <t>종이류, 의류, 캔류, 가구, 가전 등</t>
    <phoneticPr fontId="2" type="noConversion"/>
  </si>
  <si>
    <t>d06</t>
    <phoneticPr fontId="2" type="noConversion"/>
  </si>
  <si>
    <t>슬라스틱류, 고철, 의류 등</t>
    <phoneticPr fontId="2" type="noConversion"/>
  </si>
  <si>
    <t>기간</t>
  </si>
  <si>
    <t>종류</t>
  </si>
  <si>
    <t>숙박비</t>
  </si>
  <si>
    <t>식비</t>
  </si>
  <si>
    <t>교통비</t>
  </si>
  <si>
    <t>1박2일</t>
  </si>
  <si>
    <t>효도관광</t>
  </si>
  <si>
    <t>AC01</t>
    <phoneticPr fontId="2" type="noConversion"/>
  </si>
  <si>
    <t>6박7일</t>
  </si>
  <si>
    <t>자유여행</t>
  </si>
  <si>
    <t>AC02</t>
  </si>
  <si>
    <t>3박4일</t>
  </si>
  <si>
    <t>모임여행</t>
  </si>
  <si>
    <t>AC03</t>
  </si>
  <si>
    <t>4박5일</t>
  </si>
  <si>
    <t>패키지관광</t>
  </si>
  <si>
    <t>AC04</t>
  </si>
  <si>
    <t>AC05</t>
  </si>
  <si>
    <t>AC06</t>
  </si>
  <si>
    <t>AC07</t>
  </si>
  <si>
    <t>2박3일</t>
  </si>
  <si>
    <t>AC08</t>
  </si>
  <si>
    <t>AC09</t>
  </si>
  <si>
    <t>가족여행</t>
  </si>
  <si>
    <t>AC10</t>
  </si>
  <si>
    <t>AC11</t>
  </si>
  <si>
    <t>AC12</t>
  </si>
  <si>
    <t>AC13</t>
  </si>
  <si>
    <t>AC14</t>
  </si>
  <si>
    <t>AC15</t>
  </si>
  <si>
    <t>AC16</t>
  </si>
  <si>
    <t>AC17</t>
  </si>
  <si>
    <t>AC18</t>
  </si>
  <si>
    <t>AC19</t>
  </si>
  <si>
    <t>AC20</t>
  </si>
  <si>
    <t>대리점</t>
  </si>
  <si>
    <t>담당자</t>
  </si>
  <si>
    <t>목표액</t>
  </si>
  <si>
    <t>판매액</t>
  </si>
  <si>
    <t>목표달성률</t>
  </si>
  <si>
    <t>이미영</t>
  </si>
  <si>
    <t>경기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</si>
  <si>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</si>
  <si>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</si>
  <si>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</si>
  <si>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</si>
  <si>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</si>
  <si>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</si>
  <si>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</si>
  <si>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</si>
  <si>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</si>
  <si>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</si>
  <si>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</si>
  <si>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</si>
  <si>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</si>
  <si>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</si>
  <si>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</si>
  <si>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</si>
  <si>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</si>
  <si>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 xml:space="preserve"> </t>
    <phoneticPr fontId="2" type="noConversion"/>
  </si>
  <si>
    <t xml:space="preserve">[표1] </t>
    <phoneticPr fontId="2" type="noConversion"/>
  </si>
  <si>
    <t>목련동 전기 사용 현황</t>
  </si>
  <si>
    <t>호수</t>
  </si>
  <si>
    <t>가족수</t>
  </si>
  <si>
    <t>전기사용량</t>
  </si>
  <si>
    <t>공동요금</t>
  </si>
  <si>
    <t>전기요금</t>
  </si>
  <si>
    <t>단위별공동요금</t>
  </si>
  <si>
    <t>[표1] 수강생 성적</t>
    <phoneticPr fontId="2" type="noConversion"/>
  </si>
  <si>
    <t xml:space="preserve">[표2] </t>
    <phoneticPr fontId="2" type="noConversion"/>
  </si>
  <si>
    <t>성명</t>
    <phoneticPr fontId="2" type="noConversion"/>
  </si>
  <si>
    <t>수강과목</t>
    <phoneticPr fontId="2" type="noConversion"/>
  </si>
  <si>
    <t>결석일수</t>
    <phoneticPr fontId="2" type="noConversion"/>
  </si>
  <si>
    <t>1차</t>
    <phoneticPr fontId="2" type="noConversion"/>
  </si>
  <si>
    <t>2차</t>
    <phoneticPr fontId="2" type="noConversion"/>
  </si>
  <si>
    <t>3차</t>
    <phoneticPr fontId="2" type="noConversion"/>
  </si>
  <si>
    <t>평균</t>
    <phoneticPr fontId="2" type="noConversion"/>
  </si>
  <si>
    <t>홍길동</t>
  </si>
  <si>
    <t>코딩-고급</t>
  </si>
  <si>
    <t>코딩-초급</t>
    <phoneticPr fontId="2" type="noConversion"/>
  </si>
  <si>
    <t>코딩-중급</t>
    <phoneticPr fontId="2" type="noConversion"/>
  </si>
  <si>
    <t>코딩-고급</t>
    <phoneticPr fontId="2" type="noConversion"/>
  </si>
  <si>
    <t>데이터분석-초급</t>
    <phoneticPr fontId="2" type="noConversion"/>
  </si>
  <si>
    <t>데이터분석-중급</t>
    <phoneticPr fontId="2" type="noConversion"/>
  </si>
  <si>
    <t>데이터분석-고급</t>
    <phoneticPr fontId="2" type="noConversion"/>
  </si>
  <si>
    <t>클라우드-초급</t>
    <phoneticPr fontId="2" type="noConversion"/>
  </si>
  <si>
    <t>클라우드-중급</t>
    <phoneticPr fontId="2" type="noConversion"/>
  </si>
  <si>
    <t>클라우드-고급</t>
    <phoneticPr fontId="2" type="noConversion"/>
  </si>
  <si>
    <t>조건</t>
    <phoneticPr fontId="2" type="noConversion"/>
  </si>
  <si>
    <t>상호</t>
  </si>
  <si>
    <t>강릉</t>
  </si>
  <si>
    <t>경주</t>
  </si>
  <si>
    <t>대구</t>
  </si>
  <si>
    <t>수원</t>
  </si>
  <si>
    <t>전주</t>
  </si>
  <si>
    <t>평택</t>
  </si>
  <si>
    <t>총합계</t>
  </si>
  <si>
    <t>합계: 금액</t>
  </si>
  <si>
    <t>합계: 세액</t>
  </si>
  <si>
    <t>금액비율</t>
  </si>
  <si>
    <t>(다중 항목)</t>
  </si>
  <si>
    <t>행선지</t>
  </si>
  <si>
    <t>종류</t>
    <phoneticPr fontId="2" type="noConversion"/>
  </si>
  <si>
    <t>숙박비</t>
    <phoneticPr fontId="2" type="noConversion"/>
  </si>
  <si>
    <t>교통비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</si>
</sst>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yyyy/mm"/>
    <numFmt numFmtId="178" formatCode="[&gt;=1]&quot;좋음&quot;\ 0%;[&lt;0.5]&quot;나쁨&quot;\ 0%;&quot;보통&quot;\ 0%"/>
  </numFmts>
  <fonts count="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  <xf numFmtId="41" fontId="1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76" fontId="0" fillId="0" borderId="1" xfId="1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0" borderId="1" xfId="2" applyFont="1" applyBorder="1" applyAlignment="1">
      <alignment horizontal="center" wrapText="1"/>
    </xf>
    <xf numFmtId="14" fontId="5" fillId="0" borderId="1" xfId="2" applyNumberFormat="1" applyFont="1" applyBorder="1" applyAlignment="1">
      <alignment horizontal="center" wrapText="1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4" fontId="0" fillId="0" borderId="0" xfId="0" applyNumberFormat="1">
      <alignment vertical="center"/>
    </xf>
    <xf numFmtId="0" fontId="6" fillId="2" borderId="1" xfId="0" applyFont="1" applyFill="1" applyBorder="1" applyAlignment="1">
      <alignment horizontal="center" vertical="center"/>
    </xf>
    <xf numFmtId="177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0" fillId="0" borderId="0" xfId="0" quotePrefix="1">
      <alignment vertical="center"/>
    </xf>
    <xf numFmtId="0" fontId="0" fillId="3" borderId="1" xfId="0" applyFill="1" applyBorder="1" applyAlignment="1">
      <alignment horizontal="center" vertical="center"/>
    </xf>
    <xf numFmtId="41" fontId="0" fillId="0" borderId="1" xfId="3" applyFont="1" applyBorder="1">
      <alignment vertical="center"/>
    </xf>
    <xf numFmtId="41" fontId="0" fillId="0" borderId="1" xfId="0" applyNumberFormat="1" applyBorder="1">
      <alignment vertical="center"/>
    </xf>
    <xf numFmtId="41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6" fillId="0" borderId="0" xfId="0" applyFont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/>
    </xf>
    <xf numFmtId="178" fontId="0" fillId="0" borderId="1" xfId="1" applyNumberFormat="1" applyFont="1" applyBorder="1" applyAlignment="1">
      <alignment horizontal="center" vertical="center"/>
    </xf>
  </cellXfs>
  <cellStyles count="4">
    <cellStyle name="쉼표 [0]" xfId="1" builtinId="6"/>
    <cellStyle name="쉼표 [0] 2" xfId="3" xr:uid="{F68E171E-20D3-4410-B111-19F02AA41E37}"/>
    <cellStyle name="표준" xfId="0" builtinId="0"/>
    <cellStyle name="표준_기본작업-1" xfId="2" xr:uid="{EF88DD6F-9D19-47D8-8406-53BD21A3A365}"/>
  </cellStyles>
  <dxfs count="1"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'기타작업-2'!$C$1</c:f>
          <c:strCache>
            <c:ptCount val="1"/>
            <c:pt idx="0">
              <c:v>목련동 전기 사용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'기타작업-2'!$F$2</c:f>
              <c:strCache>
                <c:ptCount val="1"/>
                <c:pt idx="0">
                  <c:v>전기요금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'기타작업-2'!$B$3:$B$8</c:f>
              <c:numCache>
                <c:formatCode>General</c:formatCode>
                <c:ptCount val="6"/>
                <c:pt idx="0">
                  <c:v>502</c:v>
                </c:pt>
                <c:pt idx="1">
                  <c:v>503</c:v>
                </c:pt>
                <c:pt idx="2">
                  <c:v>603</c:v>
                </c:pt>
                <c:pt idx="3">
                  <c:v>401</c:v>
                </c:pt>
                <c:pt idx="4">
                  <c:v>301</c:v>
                </c:pt>
                <c:pt idx="5">
                  <c:v>402</c:v>
                </c:pt>
              </c:numCache>
            </c:numRef>
          </c:cat>
          <c:val>
            <c:numRef>
              <c:f>'기타작업-2'!$F$3:$F$8</c:f>
              <c:numCache>
                <c:formatCode>_(* #,##0_);_(* \(#,##0\);_(* "-"_);_(@_)</c:formatCode>
                <c:ptCount val="6"/>
                <c:pt idx="0">
                  <c:v>183987.1</c:v>
                </c:pt>
                <c:pt idx="1">
                  <c:v>190252.6</c:v>
                </c:pt>
                <c:pt idx="2">
                  <c:v>507135.13</c:v>
                </c:pt>
                <c:pt idx="3">
                  <c:v>382305.7</c:v>
                </c:pt>
                <c:pt idx="4">
                  <c:v>2817.136</c:v>
                </c:pt>
                <c:pt idx="5">
                  <c:v>39743.699999999997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B3-4847-98F9-79B4078AD15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1161548528"/>
        <c:axId val="1161549488"/>
      </c:barChart>
      <c:lineChart>
        <c:grouping val="standard"/>
        <c:varyColors val="0"/>
        <c:ser>
          <c:idx val="2"/>
          <c:order val="1"/>
          <c:tx>
            <c:strRef>
              <c:f>'기타작업-2'!$G$2</c:f>
              <c:strCache>
                <c:ptCount val="1"/>
                <c:pt idx="0">
                  <c:v>단위별공동요금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'기타작업-2'!$B$3:$B$8</c:f>
              <c:numCache>
                <c:formatCode>General</c:formatCode>
                <c:ptCount val="6"/>
                <c:pt idx="0">
                  <c:v>502</c:v>
                </c:pt>
                <c:pt idx="1">
                  <c:v>503</c:v>
                </c:pt>
                <c:pt idx="2">
                  <c:v>603</c:v>
                </c:pt>
                <c:pt idx="3">
                  <c:v>401</c:v>
                </c:pt>
                <c:pt idx="4">
                  <c:v>301</c:v>
                </c:pt>
                <c:pt idx="5">
                  <c:v>402</c:v>
                </c:pt>
              </c:numCache>
            </c:numRef>
          </c:cat>
          <c:val>
            <c:numRef>
              <c:f>'기타작업-2'!$G$3:$G$8</c:f>
              <c:numCache>
                <c:formatCode>General</c:formatCode>
                <c:ptCount val="6"/>
                <c:pt idx="0">
                  <c:v>833</c:v>
                </c:pt>
                <c:pt idx="1">
                  <c:v>500</c:v>
                </c:pt>
                <c:pt idx="2">
                  <c:v>500</c:v>
                </c:pt>
                <c:pt idx="3">
                  <c:v>1250</c:v>
                </c:pt>
                <c:pt idx="4">
                  <c:v>1250</c:v>
                </c:pt>
                <c:pt idx="5">
                  <c:v>833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7B3-4847-98F9-79B4078AD1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45780816"/>
        <c:axId val="445792816"/>
      </c:lineChart>
      <c:catAx>
        <c:axId val="11615485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'기타작업-2'!$B$2</c:f>
              <c:strCache>
                <c:ptCount val="1"/>
                <c:pt idx="0">
                  <c:v>호수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1549488"/>
        <c:crosses val="autoZero"/>
        <c:auto val="1"/>
        <c:lblAlgn val="ctr"/>
        <c:lblOffset val="100"/>
        <c:noMultiLvlLbl val="0"/>
      </c:catAx>
      <c:valAx>
        <c:axId val="1161549488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1548528"/>
        <c:crosses val="autoZero"/>
        <c:crossBetween val="between"/>
      </c:valAx>
      <c:valAx>
        <c:axId val="445792816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5780816"/>
        <c:crosses val="max"/>
        <c:crossBetween val="between"/>
      </c:valAx>
      <c:catAx>
        <c:axId val="44578081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45792816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0</xdr:colOff>
          <xdr:row>4</xdr:row>
          <xdr:rowOff>0</xdr:rowOff>
        </xdr:to>
        <xdr:sp macro="" textlink="">
          <xdr:nvSpPr>
            <xdr:cNvPr id="15362" name="Button 2" hidden="1">
              <a:extLst>
                <a:ext uri="{63B3BB69-23CF-44E3-9099-C40C66FF867C}">
                  <a14:compatExt spid="_x0000_s15362"/>
                </a:ext>
                <a:ext uri="{FF2B5EF4-FFF2-40B4-BE49-F238E27FC236}">
                  <a16:creationId xmlns:a16="http://schemas.microsoft.com/office/drawing/2014/main" id="{00000000-0008-0000-0500-000002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7</xdr:col>
          <xdr:colOff>0</xdr:colOff>
          <xdr:row>7</xdr:row>
          <xdr:rowOff>0</xdr:rowOff>
        </xdr:to>
        <xdr:sp macro="" textlink="">
          <xdr:nvSpPr>
            <xdr:cNvPr id="15363" name="Button 3" hidden="1">
              <a:extLst>
                <a:ext uri="{63B3BB69-23CF-44E3-9099-C40C66FF867C}">
                  <a14:compatExt spid="_x0000_s15363"/>
                </a:ext>
                <a:ext uri="{FF2B5EF4-FFF2-40B4-BE49-F238E27FC236}">
                  <a16:creationId xmlns:a16="http://schemas.microsoft.com/office/drawing/2014/main" id="{00000000-0008-0000-0500-000003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13</xdr:row>
      <xdr:rowOff>0</xdr:rowOff>
    </xdr:from>
    <xdr:to>
      <xdr:col>8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829DC41-C98E-443A-943F-0D0B5D912E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</xdr:colOff>
          <xdr:row>0</xdr:row>
          <xdr:rowOff>76200</xdr:rowOff>
        </xdr:from>
        <xdr:to>
          <xdr:col>7</xdr:col>
          <xdr:colOff>0</xdr:colOff>
          <xdr:row>2</xdr:row>
          <xdr:rowOff>114300</xdr:rowOff>
        </xdr:to>
        <xdr:sp macro="" textlink="">
          <xdr:nvSpPr>
            <xdr:cNvPr id="9217" name="cmd성적등록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7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Windows 사용자" refreshedDate="46059.714931481481" backgroundQuery="1" createdVersion="8" refreshedVersion="8" minRefreshableVersion="3" recordCount="0" supportSubquery="1" supportAdvancedDrill="1" xr:uid="{946C1CBA-ACDA-4950-B73E-521A39F017B4}">
  <cacheSource type="external" connectionId="1"/>
  <cacheFields count="5">
    <cacheField name="[차량대여].[상호].[상호]" caption="상호" numFmtId="0" level="1">
      <sharedItems containsSemiMixedTypes="0" containsNonDate="0" containsString="0"/>
    </cacheField>
    <cacheField name="[차량대여].[행선지].[행선지]" caption="행선지" numFmtId="0" hierarchy="1" level="1">
      <sharedItems count="10">
        <s v="강릉"/>
        <s v="경주"/>
        <s v="광주"/>
        <s v="대구"/>
        <s v="대전"/>
        <s v="부산"/>
        <s v="수원"/>
        <s v="인천"/>
        <s v="전주"/>
        <s v="평택"/>
      </sharedItems>
    </cacheField>
    <cacheField name="[Measures].[합계: 금액]" caption="합계: 금액" numFmtId="0" hierarchy="6" level="32767"/>
    <cacheField name="[Measures].[합계: 세액]" caption="합계: 세액" numFmtId="0" hierarchy="7" level="32767"/>
    <cacheField name="Unsupported0" numFmtId="0" hierarchy="8" level="32767">
      <extLst>
        <ext xmlns:x14="http://schemas.microsoft.com/office/spreadsheetml/2009/9/main" uri="{63CAB8AC-B538-458d-9737-405883B0398D}">
          <x14:cacheField ignore="1"/>
        </ext>
      </extLst>
    </cacheField>
  </cacheFields>
  <cacheHierarchies count="9">
    <cacheHierarchy uniqueName="[차량대여].[상호]" caption="상호" attribute="1" defaultMemberUniqueName="[차량대여].[상호].[All]" allUniqueName="[차량대여].[상호].[All]" dimensionUniqueName="[차량대여]" displayFolder="" count="2" memberValueDatatype="130" unbalanced="0">
      <fieldsUsage count="2">
        <fieldUsage x="-1"/>
        <fieldUsage x="0"/>
      </fieldsUsage>
    </cacheHierarchy>
    <cacheHierarchy uniqueName="[차량대여].[행선지]" caption="행선지" attribute="1" defaultMemberUniqueName="[차량대여].[행선지].[All]" allUniqueName="[차량대여].[행선지].[All]" dimensionUniqueName="[차량대여]" displayFolder="" count="2" memberValueDatatype="130" unbalanced="0">
      <fieldsUsage count="2">
        <fieldUsage x="-1"/>
        <fieldUsage x="1"/>
      </fieldsUsage>
    </cacheHierarchy>
    <cacheHierarchy uniqueName="[차량대여].[금액]" caption="금액" attribute="1" defaultMemberUniqueName="[차량대여].[금액].[All]" allUniqueName="[차량대여].[금액].[All]" dimensionUniqueName="[차량대여]" displayFolder="" count="0" memberValueDatatype="20" unbalanced="0"/>
    <cacheHierarchy uniqueName="[차량대여].[세액]" caption="세액" attribute="1" defaultMemberUniqueName="[차량대여].[세액].[All]" allUniqueName="[차량대여].[세액].[All]" dimensionUniqueName="[차량대여]" displayFolder="" count="0" memberValueDatatype="20" unbalanced="0"/>
    <cacheHierarchy uniqueName="[Measures].[__XL_Count 차량대여]" caption="__XL_Count 차량대여" measure="1" displayFolder="" measureGroup="차량대여" count="0" hidden="1"/>
    <cacheHierarchy uniqueName="[Measures].[__No measures defined]" caption="__No measures defined" measure="1" displayFolder="" count="0" hidden="1"/>
    <cacheHierarchy uniqueName="[Measures].[합계: 금액]" caption="합계: 금액" measure="1" displayFolder="" measureGroup="차량대여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세액]" caption="합계: 세액" measure="1" displayFolder="" measureGroup="차량대여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Unsupported0" caption="상호" measure="1" count="0">
      <extLst>
        <ext xmlns:x14="http://schemas.microsoft.com/office/spreadsheetml/2009/9/main" uri="{8CF416AD-EC4C-4aba-99F5-12A058AE0983}">
          <x14:cacheHierarchy ignore="1"/>
        </ext>
      </extLst>
    </cacheHierarchy>
  </cacheHierarchies>
  <kpis count="0"/>
  <dimensions count="2">
    <dimension measure="1" name="Measures" uniqueName="[Measures]" caption="Measures"/>
    <dimension name="차량대여" uniqueName="[차량대여]" caption="차량대여"/>
  </dimensions>
  <measureGroups count="1">
    <measureGroup name="차량대여" caption="차량대여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BFF6B94-0D82-4015-A70C-AE5B663F7A8E}" name="피벗 테이블1" cacheId="39" applyNumberFormats="0" applyBorderFormats="0" applyFontFormats="0" applyPatternFormats="0" applyAlignmentFormats="0" applyWidthHeightFormats="1" dataCaption="값" updatedVersion="8" minRefreshableVersion="3" useAutoFormatting="1" itemPrintTitles="1" mergeItem="1" createdVersion="8" indent="0" compact="0" outline="1" outlineData="1" compactData="0" multipleFieldFilters="0">
  <location ref="B3:E14" firstHeaderRow="0" firstDataRow="1" firstDataCol="1" rowPageCount="1" colPageCount="1"/>
  <pivotFields count="5">
    <pivotField axis="axisPage" compact="0" allDrilled="1" showAll="0" dataSourceSort="1" defaultSubtotal="0" defaultAttributeDrillState="1"/>
    <pivotField axis="axisRow" compact="0" allDrilled="1" showAll="0" dataSourceSort="1" defaultSubtotal="0" defaultAttributeDrillState="1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dataField="1" compact="0" showAll="0" defaultSubtotal="0"/>
    <pivotField dataField="1" compact="0" showAll="0" defaultSubtotal="0"/>
    <pivotField dataField="1" compact="0" outline="0" subtotalTop="0" dragToRow="0" dragToCol="0" dragToPage="0" dragToData="0" dragOff="0" showAll="0" topAutoShow="0" includeNewItemsInFilter="1" itemPageCount="0" rankBy="0" defaultSubtotal="0">
      <extLst>
        <ext xmlns:x14="http://schemas.microsoft.com/office/spreadsheetml/2009/9/main" uri="{2946ED86-A175-432a-8AC1-64E0C546D7DE}">
          <x14:pivotField ignore="1"/>
        </ext>
      </extLst>
    </pivotField>
  </pivotFields>
  <rowFields count="1">
    <field x="1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0" hier="0" name="[차량대여].[상호].&amp;[LG화학]" cap="LG화학"/>
  </pageFields>
  <dataFields count="3">
    <dataField name="합계: 금액" fld="2" baseField="1" baseItem="0" numFmtId="41"/>
    <dataField name="합계: 세액" fld="3" baseField="1" baseItem="0" numFmtId="41"/>
    <dataField name="금액비율" fld="4" showDataAs="percentOfCol" baseField="1" baseItem="0" numFmtId="10">
      <extLst>
        <ext xmlns:x14="http://schemas.microsoft.com/office/spreadsheetml/2009/9/main" uri="{E15A36E0-9728-4e99-A89B-3F7291B0FE68}">
          <x14:dataField sourceField="2" uniqueName="[__Xl2].[Measures].[합계: 금액]"/>
        </ext>
      </extLst>
    </dataField>
  </dataFields>
  <pivotHierarchies count="9">
    <pivotHierarchy multipleItemSelectionAllowed="1" dragToData="1">
      <members count="3" level="1">
        <member name="[차량대여].[상호].&amp;[LG화학]"/>
        <member name="[차량대여].[상호].&amp;[국보화학]"/>
        <member name="[차량대여].[상호].&amp;[금호산업]"/>
      </members>
    </pivotHierarchy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 caption="금액비율"/>
    <pivotHierarchy dragToData="1"/>
    <pivotHierarchy dragToRow="0" dragToCol="0" dragToPage="0" dragToData="1" dragOff="0" includeNewItemsInFilter="1">
      <extLst>
        <ext xmlns:x14="http://schemas.microsoft.com/office/spreadsheetml/2009/9/main" uri="{F1805F06-0CD3-4483-9156-8803C3D141DF}">
          <x14:pivotHierarchy ignore="1"/>
        </ext>
      </extLst>
    </pivotHierarchy>
  </pivotHierarchies>
  <pivotTableStyleInfo name="PivotStyleLight16" showRowHeaders="1" showColHeaders="1" showRowStripes="0" showColStripes="0" showLastColumn="1"/>
  <rowHierarchiesUsage count="1">
    <rowHierarchyUsage hierarchyUsage="1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차량대여">
        <x15:activeTabTopLevelEntity name="[차량대여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2B6601-14A9-47A8-A5CA-5E356E884162}">
  <sheetPr codeName="Sheet1"/>
  <dimension ref="A1:J38"/>
  <sheetViews>
    <sheetView workbookViewId="0">
      <selection activeCell="N26" sqref="N26"/>
    </sheetView>
  </sheetViews>
  <sheetFormatPr defaultRowHeight="16.5" x14ac:dyDescent="0.3"/>
  <cols>
    <col min="1" max="1" width="8.5" customWidth="1"/>
    <col min="2" max="2" width="8.125" customWidth="1"/>
    <col min="3" max="3" width="10.875" customWidth="1"/>
    <col min="4" max="4" width="8.125" customWidth="1"/>
    <col min="5" max="5" width="3.625" customWidth="1"/>
    <col min="6" max="6" width="8.5" customWidth="1"/>
    <col min="7" max="7" width="11.25" customWidth="1"/>
    <col min="8" max="8" width="4.625" customWidth="1"/>
    <col min="9" max="9" width="6.375" customWidth="1"/>
    <col min="10" max="10" width="15.375" customWidth="1"/>
  </cols>
  <sheetData>
    <row r="1" spans="1:10" x14ac:dyDescent="0.3">
      <c r="A1" t="s">
        <v>0</v>
      </c>
    </row>
    <row r="2" spans="1:10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</row>
    <row r="3" spans="1:10" x14ac:dyDescent="0.3">
      <c r="A3" s="1" t="s">
        <v>11</v>
      </c>
      <c r="B3" s="1" t="s">
        <v>12</v>
      </c>
      <c r="C3" s="1" t="s">
        <v>13</v>
      </c>
      <c r="D3" s="1">
        <v>2</v>
      </c>
      <c r="E3" s="1">
        <v>3</v>
      </c>
      <c r="F3" s="1">
        <v>5</v>
      </c>
      <c r="G3" s="1" t="s">
        <v>14</v>
      </c>
      <c r="H3" s="1" t="s">
        <v>15</v>
      </c>
      <c r="I3" s="2">
        <v>800</v>
      </c>
      <c r="J3" s="3" t="s">
        <v>16</v>
      </c>
    </row>
    <row r="4" spans="1:10" x14ac:dyDescent="0.3">
      <c r="A4" s="1" t="s">
        <v>17</v>
      </c>
      <c r="B4" s="1" t="s">
        <v>18</v>
      </c>
      <c r="C4" s="1" t="s">
        <v>19</v>
      </c>
      <c r="D4" s="1">
        <v>5</v>
      </c>
      <c r="E4" s="1">
        <v>3</v>
      </c>
      <c r="F4" s="1">
        <v>4</v>
      </c>
      <c r="G4" s="1" t="s">
        <v>20</v>
      </c>
      <c r="H4" s="1" t="s">
        <v>21</v>
      </c>
      <c r="I4" s="2">
        <v>600</v>
      </c>
      <c r="J4" s="1" t="s">
        <v>22</v>
      </c>
    </row>
    <row r="5" spans="1:10" x14ac:dyDescent="0.3">
      <c r="A5" s="1" t="s">
        <v>23</v>
      </c>
      <c r="B5" s="1" t="s">
        <v>24</v>
      </c>
      <c r="C5" s="1" t="s">
        <v>25</v>
      </c>
      <c r="D5" s="1">
        <v>3</v>
      </c>
      <c r="E5" s="1">
        <v>5</v>
      </c>
      <c r="F5" s="1">
        <v>5</v>
      </c>
      <c r="G5" s="1" t="s">
        <v>20</v>
      </c>
      <c r="H5" s="1" t="s">
        <v>21</v>
      </c>
      <c r="I5" s="2">
        <v>1000</v>
      </c>
      <c r="J5" s="1" t="s">
        <v>26</v>
      </c>
    </row>
    <row r="6" spans="1:10" x14ac:dyDescent="0.3">
      <c r="A6" s="1" t="s">
        <v>27</v>
      </c>
      <c r="B6" s="1" t="s">
        <v>28</v>
      </c>
      <c r="C6" s="1" t="s">
        <v>29</v>
      </c>
      <c r="D6" s="1">
        <v>3</v>
      </c>
      <c r="E6" s="1">
        <v>5</v>
      </c>
      <c r="F6" s="1">
        <v>1</v>
      </c>
      <c r="G6" s="1" t="s">
        <v>30</v>
      </c>
      <c r="H6" s="1" t="s">
        <v>15</v>
      </c>
      <c r="I6" s="2">
        <v>600</v>
      </c>
      <c r="J6" s="1" t="s">
        <v>16</v>
      </c>
    </row>
    <row r="7" spans="1:10" x14ac:dyDescent="0.3">
      <c r="A7" s="1" t="s">
        <v>31</v>
      </c>
      <c r="B7" s="1" t="s">
        <v>32</v>
      </c>
      <c r="C7" s="1" t="s">
        <v>33</v>
      </c>
      <c r="D7" s="1">
        <v>4</v>
      </c>
      <c r="E7" s="1">
        <v>4</v>
      </c>
      <c r="F7" s="1">
        <v>4</v>
      </c>
      <c r="G7" s="1" t="s">
        <v>20</v>
      </c>
      <c r="H7" s="1" t="s">
        <v>21</v>
      </c>
      <c r="I7" s="2">
        <v>800</v>
      </c>
      <c r="J7" s="1" t="s">
        <v>34</v>
      </c>
    </row>
    <row r="8" spans="1:10" x14ac:dyDescent="0.3">
      <c r="A8" s="1" t="s">
        <v>35</v>
      </c>
      <c r="B8" s="1" t="s">
        <v>36</v>
      </c>
      <c r="C8" s="1" t="s">
        <v>37</v>
      </c>
      <c r="D8" s="1">
        <v>3</v>
      </c>
      <c r="E8" s="1">
        <v>5</v>
      </c>
      <c r="F8" s="1">
        <v>3</v>
      </c>
      <c r="G8" s="1" t="s">
        <v>30</v>
      </c>
      <c r="H8" s="1" t="s">
        <v>15</v>
      </c>
      <c r="I8" s="2">
        <v>800</v>
      </c>
      <c r="J8" s="1" t="s">
        <v>38</v>
      </c>
    </row>
    <row r="9" spans="1:10" x14ac:dyDescent="0.3">
      <c r="A9" s="1" t="s">
        <v>39</v>
      </c>
      <c r="B9" s="1" t="s">
        <v>24</v>
      </c>
      <c r="C9" s="1" t="s">
        <v>25</v>
      </c>
      <c r="D9" s="1">
        <v>4</v>
      </c>
      <c r="E9" s="1">
        <v>4</v>
      </c>
      <c r="F9" s="1">
        <v>3</v>
      </c>
      <c r="G9" s="1" t="s">
        <v>30</v>
      </c>
      <c r="H9" s="1" t="s">
        <v>21</v>
      </c>
      <c r="I9" s="2">
        <v>600</v>
      </c>
      <c r="J9" s="3" t="s">
        <v>40</v>
      </c>
    </row>
    <row r="10" spans="1:10" x14ac:dyDescent="0.3">
      <c r="A10" s="1" t="s">
        <v>41</v>
      </c>
      <c r="B10" s="1" t="s">
        <v>42</v>
      </c>
      <c r="C10" s="1" t="s">
        <v>13</v>
      </c>
      <c r="D10" s="1">
        <v>5</v>
      </c>
      <c r="E10" s="1">
        <v>5</v>
      </c>
      <c r="F10" s="1">
        <v>5</v>
      </c>
      <c r="G10" s="1" t="s">
        <v>43</v>
      </c>
      <c r="H10" s="1" t="s">
        <v>21</v>
      </c>
      <c r="I10" s="2">
        <v>1000</v>
      </c>
      <c r="J10" s="1" t="s">
        <v>22</v>
      </c>
    </row>
    <row r="11" spans="1:10" x14ac:dyDescent="0.3">
      <c r="A11" s="1" t="s">
        <v>44</v>
      </c>
      <c r="B11" s="1" t="s">
        <v>18</v>
      </c>
      <c r="C11" s="1" t="s">
        <v>45</v>
      </c>
      <c r="D11" s="1">
        <v>4</v>
      </c>
      <c r="E11" s="1">
        <v>2</v>
      </c>
      <c r="F11" s="1">
        <v>4</v>
      </c>
      <c r="G11" s="1" t="s">
        <v>30</v>
      </c>
      <c r="H11" s="1" t="s">
        <v>21</v>
      </c>
      <c r="I11" s="2">
        <v>600</v>
      </c>
      <c r="J11" s="3" t="s">
        <v>34</v>
      </c>
    </row>
    <row r="12" spans="1:10" x14ac:dyDescent="0.3">
      <c r="A12" s="1" t="s">
        <v>46</v>
      </c>
      <c r="B12" s="1" t="s">
        <v>24</v>
      </c>
      <c r="C12" s="1" t="s">
        <v>33</v>
      </c>
      <c r="D12" s="1">
        <v>3</v>
      </c>
      <c r="E12" s="1">
        <v>1</v>
      </c>
      <c r="F12" s="1">
        <v>1</v>
      </c>
      <c r="G12" s="1" t="s">
        <v>14</v>
      </c>
      <c r="H12" s="1" t="s">
        <v>15</v>
      </c>
      <c r="I12" s="2">
        <v>0</v>
      </c>
      <c r="J12" s="1" t="s">
        <v>22</v>
      </c>
    </row>
    <row r="13" spans="1:10" x14ac:dyDescent="0.3">
      <c r="A13" s="1" t="s">
        <v>47</v>
      </c>
      <c r="B13" s="1" t="s">
        <v>24</v>
      </c>
      <c r="C13" s="1" t="s">
        <v>19</v>
      </c>
      <c r="D13" s="1">
        <v>1</v>
      </c>
      <c r="E13" s="1">
        <v>2</v>
      </c>
      <c r="F13" s="1">
        <v>4</v>
      </c>
      <c r="G13" s="1" t="s">
        <v>48</v>
      </c>
      <c r="H13" s="1" t="s">
        <v>15</v>
      </c>
      <c r="I13" s="2">
        <v>600</v>
      </c>
      <c r="J13" s="3" t="s">
        <v>22</v>
      </c>
    </row>
    <row r="14" spans="1:10" x14ac:dyDescent="0.3">
      <c r="A14" s="1" t="s">
        <v>49</v>
      </c>
      <c r="B14" s="1" t="s">
        <v>32</v>
      </c>
      <c r="C14" s="1" t="s">
        <v>50</v>
      </c>
      <c r="D14" s="1">
        <v>5</v>
      </c>
      <c r="E14" s="1">
        <v>3</v>
      </c>
      <c r="F14" s="1">
        <v>4</v>
      </c>
      <c r="G14" s="1" t="s">
        <v>20</v>
      </c>
      <c r="H14" s="1" t="s">
        <v>15</v>
      </c>
      <c r="I14" s="2">
        <v>600</v>
      </c>
      <c r="J14" s="3" t="s">
        <v>22</v>
      </c>
    </row>
    <row r="15" spans="1:10" x14ac:dyDescent="0.3">
      <c r="A15" s="1" t="s">
        <v>51</v>
      </c>
      <c r="B15" s="1" t="s">
        <v>52</v>
      </c>
      <c r="C15" s="1" t="s">
        <v>25</v>
      </c>
      <c r="D15" s="1">
        <v>1</v>
      </c>
      <c r="E15" s="1">
        <v>5</v>
      </c>
      <c r="F15" s="1">
        <v>4</v>
      </c>
      <c r="G15" s="1" t="s">
        <v>14</v>
      </c>
      <c r="H15" s="1" t="s">
        <v>21</v>
      </c>
      <c r="I15" s="2">
        <v>800</v>
      </c>
      <c r="J15" s="1" t="s">
        <v>22</v>
      </c>
    </row>
    <row r="16" spans="1:10" x14ac:dyDescent="0.3">
      <c r="A16" s="1" t="s">
        <v>53</v>
      </c>
      <c r="B16" s="1" t="s">
        <v>12</v>
      </c>
      <c r="C16" s="1" t="s">
        <v>13</v>
      </c>
      <c r="D16" s="1">
        <v>3</v>
      </c>
      <c r="E16" s="1">
        <v>5</v>
      </c>
      <c r="F16" s="1">
        <v>3</v>
      </c>
      <c r="G16" s="1" t="s">
        <v>30</v>
      </c>
      <c r="H16" s="1" t="s">
        <v>21</v>
      </c>
      <c r="I16" s="2">
        <v>800</v>
      </c>
      <c r="J16" s="1" t="s">
        <v>26</v>
      </c>
    </row>
    <row r="17" spans="1:10" x14ac:dyDescent="0.3">
      <c r="A17" s="1" t="s">
        <v>54</v>
      </c>
      <c r="B17" s="1" t="s">
        <v>32</v>
      </c>
      <c r="C17" s="1" t="s">
        <v>19</v>
      </c>
      <c r="D17" s="1">
        <v>2</v>
      </c>
      <c r="E17" s="1">
        <v>3</v>
      </c>
      <c r="F17" s="1">
        <v>4</v>
      </c>
      <c r="G17" s="1" t="s">
        <v>14</v>
      </c>
      <c r="H17" s="1" t="s">
        <v>21</v>
      </c>
      <c r="I17" s="2">
        <v>600</v>
      </c>
      <c r="J17" s="3" t="s">
        <v>34</v>
      </c>
    </row>
    <row r="18" spans="1:10" x14ac:dyDescent="0.3">
      <c r="A18" s="1" t="s">
        <v>55</v>
      </c>
      <c r="B18" s="1" t="s">
        <v>12</v>
      </c>
      <c r="C18" s="1" t="s">
        <v>29</v>
      </c>
      <c r="D18" s="1">
        <v>2</v>
      </c>
      <c r="E18" s="1">
        <v>4</v>
      </c>
      <c r="F18" s="1">
        <v>2</v>
      </c>
      <c r="G18" s="1" t="s">
        <v>14</v>
      </c>
      <c r="H18" s="1" t="s">
        <v>21</v>
      </c>
      <c r="I18" s="2">
        <v>600</v>
      </c>
      <c r="J18" s="1" t="s">
        <v>34</v>
      </c>
    </row>
    <row r="19" spans="1:10" x14ac:dyDescent="0.3">
      <c r="A19" s="1" t="s">
        <v>56</v>
      </c>
      <c r="B19" s="1" t="s">
        <v>32</v>
      </c>
      <c r="C19" s="1" t="s">
        <v>45</v>
      </c>
      <c r="D19" s="1">
        <v>1</v>
      </c>
      <c r="E19" s="1">
        <v>5</v>
      </c>
      <c r="F19" s="1">
        <v>4</v>
      </c>
      <c r="G19" s="1" t="s">
        <v>14</v>
      </c>
      <c r="H19" s="1" t="s">
        <v>15</v>
      </c>
      <c r="I19" s="2">
        <v>800</v>
      </c>
      <c r="J19" s="3" t="s">
        <v>26</v>
      </c>
    </row>
    <row r="20" spans="1:10" x14ac:dyDescent="0.3">
      <c r="A20" s="1" t="s">
        <v>57</v>
      </c>
      <c r="B20" s="1" t="s">
        <v>28</v>
      </c>
      <c r="C20" s="1" t="s">
        <v>58</v>
      </c>
      <c r="D20" s="1">
        <v>5</v>
      </c>
      <c r="E20" s="1">
        <v>4</v>
      </c>
      <c r="F20" s="1">
        <v>5</v>
      </c>
      <c r="G20" s="1" t="s">
        <v>20</v>
      </c>
      <c r="H20" s="1" t="s">
        <v>21</v>
      </c>
      <c r="I20" s="2">
        <v>800</v>
      </c>
      <c r="J20" s="1" t="s">
        <v>22</v>
      </c>
    </row>
    <row r="21" spans="1:10" x14ac:dyDescent="0.3">
      <c r="A21" s="1" t="s">
        <v>59</v>
      </c>
      <c r="B21" s="1" t="s">
        <v>42</v>
      </c>
      <c r="C21" s="1" t="s">
        <v>13</v>
      </c>
      <c r="D21" s="1">
        <v>4</v>
      </c>
      <c r="E21" s="1">
        <v>4</v>
      </c>
      <c r="F21" s="1">
        <v>4</v>
      </c>
      <c r="G21" s="1" t="s">
        <v>20</v>
      </c>
      <c r="H21" s="1" t="s">
        <v>15</v>
      </c>
      <c r="I21" s="2">
        <v>800</v>
      </c>
      <c r="J21" s="1" t="s">
        <v>34</v>
      </c>
    </row>
    <row r="22" spans="1:10" x14ac:dyDescent="0.3">
      <c r="A22" s="1" t="s">
        <v>60</v>
      </c>
      <c r="B22" s="1" t="s">
        <v>32</v>
      </c>
      <c r="C22" s="1" t="s">
        <v>25</v>
      </c>
      <c r="D22" s="1">
        <v>3</v>
      </c>
      <c r="E22" s="1">
        <v>1</v>
      </c>
      <c r="F22" s="1">
        <v>3</v>
      </c>
      <c r="G22" s="1" t="s">
        <v>14</v>
      </c>
      <c r="H22" s="1" t="s">
        <v>21</v>
      </c>
      <c r="I22" s="2">
        <v>300</v>
      </c>
      <c r="J22" s="1" t="s">
        <v>16</v>
      </c>
    </row>
    <row r="23" spans="1:10" x14ac:dyDescent="0.3">
      <c r="A23" s="1" t="s">
        <v>61</v>
      </c>
      <c r="B23" s="1" t="s">
        <v>18</v>
      </c>
      <c r="C23" s="1" t="s">
        <v>45</v>
      </c>
      <c r="D23" s="1">
        <v>5</v>
      </c>
      <c r="E23" s="1">
        <v>3</v>
      </c>
      <c r="F23" s="1">
        <v>4</v>
      </c>
      <c r="G23" s="1" t="s">
        <v>20</v>
      </c>
      <c r="H23" s="1" t="s">
        <v>15</v>
      </c>
      <c r="I23" s="2">
        <v>600</v>
      </c>
      <c r="J23" s="1" t="s">
        <v>34</v>
      </c>
    </row>
    <row r="24" spans="1:10" x14ac:dyDescent="0.3">
      <c r="A24" s="1" t="s">
        <v>62</v>
      </c>
      <c r="B24" s="1" t="s">
        <v>12</v>
      </c>
      <c r="C24" s="1" t="s">
        <v>13</v>
      </c>
      <c r="D24" s="1">
        <v>2</v>
      </c>
      <c r="E24" s="1">
        <v>3</v>
      </c>
      <c r="F24" s="1">
        <v>1</v>
      </c>
      <c r="G24" s="1" t="s">
        <v>14</v>
      </c>
      <c r="H24" s="1" t="s">
        <v>21</v>
      </c>
      <c r="I24" s="2">
        <v>300</v>
      </c>
      <c r="J24" s="3" t="s">
        <v>26</v>
      </c>
    </row>
    <row r="25" spans="1:10" x14ac:dyDescent="0.3">
      <c r="A25" s="1" t="s">
        <v>63</v>
      </c>
      <c r="B25" s="1" t="s">
        <v>64</v>
      </c>
      <c r="C25" s="1" t="s">
        <v>45</v>
      </c>
      <c r="D25" s="1">
        <v>3</v>
      </c>
      <c r="E25" s="1">
        <v>1</v>
      </c>
      <c r="F25" s="1">
        <v>3</v>
      </c>
      <c r="G25" s="1" t="s">
        <v>14</v>
      </c>
      <c r="H25" s="1" t="s">
        <v>15</v>
      </c>
      <c r="I25" s="2">
        <v>300</v>
      </c>
      <c r="J25" s="1" t="s">
        <v>34</v>
      </c>
    </row>
    <row r="26" spans="1:10" x14ac:dyDescent="0.3">
      <c r="A26" s="1" t="s">
        <v>65</v>
      </c>
      <c r="B26" s="1" t="s">
        <v>32</v>
      </c>
      <c r="C26" s="1" t="s">
        <v>58</v>
      </c>
      <c r="D26" s="1">
        <v>4</v>
      </c>
      <c r="E26" s="1">
        <v>2</v>
      </c>
      <c r="F26" s="1">
        <v>1</v>
      </c>
      <c r="G26" s="1" t="s">
        <v>14</v>
      </c>
      <c r="H26" s="1" t="s">
        <v>21</v>
      </c>
      <c r="I26" s="2">
        <v>300</v>
      </c>
      <c r="J26" s="1" t="s">
        <v>16</v>
      </c>
    </row>
    <row r="27" spans="1:10" x14ac:dyDescent="0.3">
      <c r="A27" s="1" t="s">
        <v>66</v>
      </c>
      <c r="B27" s="1" t="s">
        <v>28</v>
      </c>
      <c r="C27" s="1" t="s">
        <v>25</v>
      </c>
      <c r="D27" s="1">
        <v>2</v>
      </c>
      <c r="E27" s="1">
        <v>3</v>
      </c>
      <c r="F27" s="1">
        <v>2</v>
      </c>
      <c r="G27" s="1" t="s">
        <v>14</v>
      </c>
      <c r="H27" s="1" t="s">
        <v>15</v>
      </c>
      <c r="I27" s="2">
        <v>300</v>
      </c>
      <c r="J27" s="1" t="s">
        <v>34</v>
      </c>
    </row>
    <row r="28" spans="1:10" x14ac:dyDescent="0.3">
      <c r="A28" s="1" t="s">
        <v>67</v>
      </c>
      <c r="B28" s="1" t="s">
        <v>52</v>
      </c>
      <c r="C28" s="1" t="s">
        <v>25</v>
      </c>
      <c r="D28" s="1">
        <v>4</v>
      </c>
      <c r="E28" s="1">
        <v>1</v>
      </c>
      <c r="F28" s="1">
        <v>2</v>
      </c>
      <c r="G28" s="1" t="s">
        <v>14</v>
      </c>
      <c r="H28" s="1" t="s">
        <v>21</v>
      </c>
      <c r="I28" s="2">
        <v>300</v>
      </c>
      <c r="J28" s="1" t="s">
        <v>22</v>
      </c>
    </row>
    <row r="29" spans="1:10" x14ac:dyDescent="0.3">
      <c r="A29" s="1" t="s">
        <v>68</v>
      </c>
      <c r="B29" s="1" t="s">
        <v>24</v>
      </c>
      <c r="C29" s="1" t="s">
        <v>58</v>
      </c>
      <c r="D29" s="1">
        <v>1</v>
      </c>
      <c r="E29" s="1">
        <v>1</v>
      </c>
      <c r="F29" s="1">
        <v>3</v>
      </c>
      <c r="G29" s="1" t="s">
        <v>48</v>
      </c>
      <c r="H29" s="1" t="s">
        <v>15</v>
      </c>
      <c r="I29" s="2">
        <v>300</v>
      </c>
      <c r="J29" s="1" t="s">
        <v>22</v>
      </c>
    </row>
    <row r="31" spans="1:10" x14ac:dyDescent="0.3">
      <c r="A31" s="20" t="s">
        <v>315</v>
      </c>
    </row>
    <row r="32" spans="1:10" x14ac:dyDescent="0.3">
      <c r="A32" t="b">
        <f>AND(RIGHT(C3,2)="소과", D3&gt;=3, H3="유")</f>
        <v>0</v>
      </c>
    </row>
    <row r="34" spans="1:7" x14ac:dyDescent="0.3">
      <c r="A34" s="1" t="s">
        <v>1</v>
      </c>
      <c r="B34" s="1" t="s">
        <v>3</v>
      </c>
      <c r="C34" s="1" t="s">
        <v>4</v>
      </c>
      <c r="D34" s="1" t="s">
        <v>5</v>
      </c>
      <c r="E34" s="1" t="s">
        <v>6</v>
      </c>
      <c r="F34" s="1" t="s">
        <v>8</v>
      </c>
      <c r="G34" s="1" t="s">
        <v>9</v>
      </c>
    </row>
    <row r="35" spans="1:7" x14ac:dyDescent="0.3">
      <c r="A35" s="1" t="s">
        <v>27</v>
      </c>
      <c r="B35" s="1" t="s">
        <v>29</v>
      </c>
      <c r="C35" s="1">
        <v>3</v>
      </c>
      <c r="D35" s="1">
        <v>5</v>
      </c>
      <c r="E35" s="1">
        <v>1</v>
      </c>
      <c r="F35" s="1" t="s">
        <v>15</v>
      </c>
      <c r="G35" s="2">
        <v>600</v>
      </c>
    </row>
    <row r="36" spans="1:7" x14ac:dyDescent="0.3">
      <c r="A36" s="1" t="s">
        <v>59</v>
      </c>
      <c r="B36" s="1" t="s">
        <v>13</v>
      </c>
      <c r="C36" s="1">
        <v>4</v>
      </c>
      <c r="D36" s="1">
        <v>4</v>
      </c>
      <c r="E36" s="1">
        <v>4</v>
      </c>
      <c r="F36" s="1" t="s">
        <v>15</v>
      </c>
      <c r="G36" s="2">
        <v>800</v>
      </c>
    </row>
    <row r="37" spans="1:7" x14ac:dyDescent="0.3">
      <c r="A37" s="1" t="s">
        <v>61</v>
      </c>
      <c r="B37" s="1" t="s">
        <v>45</v>
      </c>
      <c r="C37" s="1">
        <v>5</v>
      </c>
      <c r="D37" s="1">
        <v>3</v>
      </c>
      <c r="E37" s="1">
        <v>4</v>
      </c>
      <c r="F37" s="1" t="s">
        <v>15</v>
      </c>
      <c r="G37" s="2">
        <v>600</v>
      </c>
    </row>
    <row r="38" spans="1:7" x14ac:dyDescent="0.3">
      <c r="A38" s="1" t="s">
        <v>63</v>
      </c>
      <c r="B38" s="1" t="s">
        <v>45</v>
      </c>
      <c r="C38" s="1">
        <v>3</v>
      </c>
      <c r="D38" s="1">
        <v>1</v>
      </c>
      <c r="E38" s="1">
        <v>3</v>
      </c>
      <c r="F38" s="1" t="s">
        <v>15</v>
      </c>
      <c r="G38" s="2">
        <v>300</v>
      </c>
    </row>
  </sheetData>
  <phoneticPr fontId="2" type="noConversion"/>
  <conditionalFormatting sqref="A3:J29">
    <cfRule type="expression" dxfId="0" priority="1">
      <formula>ISNUMBER(FIND("종로",$J3))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91B1E3-E55F-4213-95DB-B5B579F93312}">
  <sheetPr codeName="Sheet4">
    <pageSetUpPr fitToPage="1"/>
  </sheetPr>
  <dimension ref="A2:I33"/>
  <sheetViews>
    <sheetView workbookViewId="0">
      <selection activeCell="L21" sqref="L21"/>
    </sheetView>
  </sheetViews>
  <sheetFormatPr defaultRowHeight="16.5" x14ac:dyDescent="0.3"/>
  <cols>
    <col min="2" max="2" width="7.125" bestFit="1" customWidth="1"/>
    <col min="3" max="3" width="11.125" bestFit="1" customWidth="1"/>
    <col min="4" max="4" width="9.375" bestFit="1" customWidth="1"/>
    <col min="5" max="5" width="11" bestFit="1" customWidth="1"/>
    <col min="6" max="6" width="11.125" bestFit="1" customWidth="1"/>
    <col min="7" max="7" width="9" bestFit="1" customWidth="1"/>
    <col min="9" max="9" width="3.25" customWidth="1"/>
    <col min="12" max="12" width="11.125" bestFit="1" customWidth="1"/>
  </cols>
  <sheetData>
    <row r="2" spans="1:9" x14ac:dyDescent="0.3">
      <c r="A2" t="s">
        <v>0</v>
      </c>
    </row>
    <row r="3" spans="1:9" x14ac:dyDescent="0.3">
      <c r="A3" s="1" t="s">
        <v>69</v>
      </c>
      <c r="B3" s="1" t="s">
        <v>70</v>
      </c>
      <c r="C3" s="1" t="s">
        <v>71</v>
      </c>
      <c r="D3" s="1" t="s">
        <v>72</v>
      </c>
      <c r="E3" s="1" t="s">
        <v>73</v>
      </c>
      <c r="F3" s="1" t="s">
        <v>74</v>
      </c>
      <c r="G3" s="1" t="s">
        <v>75</v>
      </c>
      <c r="H3" s="1" t="s">
        <v>76</v>
      </c>
    </row>
    <row r="4" spans="1:9" x14ac:dyDescent="0.3">
      <c r="A4" s="1" t="s">
        <v>77</v>
      </c>
      <c r="B4" s="4" t="s">
        <v>78</v>
      </c>
      <c r="C4" s="5">
        <v>41417</v>
      </c>
      <c r="D4" s="6">
        <v>422000</v>
      </c>
      <c r="E4" s="1" t="s">
        <v>79</v>
      </c>
      <c r="F4" s="7">
        <v>44989</v>
      </c>
      <c r="G4" s="8">
        <v>0.78472222222222221</v>
      </c>
      <c r="H4" s="1" t="s">
        <v>80</v>
      </c>
      <c r="I4" s="9"/>
    </row>
    <row r="5" spans="1:9" x14ac:dyDescent="0.3">
      <c r="A5" s="1" t="s">
        <v>81</v>
      </c>
      <c r="B5" s="4" t="s">
        <v>82</v>
      </c>
      <c r="C5" s="5">
        <v>39574</v>
      </c>
      <c r="D5" s="6">
        <v>315000</v>
      </c>
      <c r="E5" s="1" t="s">
        <v>83</v>
      </c>
      <c r="F5" s="7">
        <v>45129</v>
      </c>
      <c r="G5" s="8">
        <v>0.63888888888888895</v>
      </c>
      <c r="H5" s="1" t="s">
        <v>80</v>
      </c>
      <c r="I5" s="9"/>
    </row>
    <row r="6" spans="1:9" x14ac:dyDescent="0.3">
      <c r="A6" s="1" t="s">
        <v>84</v>
      </c>
      <c r="B6" s="4" t="s">
        <v>85</v>
      </c>
      <c r="C6" s="5">
        <v>34839</v>
      </c>
      <c r="D6" s="6">
        <v>364000</v>
      </c>
      <c r="E6" s="1" t="s">
        <v>79</v>
      </c>
      <c r="F6" s="7">
        <v>44935</v>
      </c>
      <c r="G6" s="8">
        <v>0.75694444444444453</v>
      </c>
      <c r="H6" s="1" t="s">
        <v>86</v>
      </c>
      <c r="I6" s="9"/>
    </row>
    <row r="7" spans="1:9" x14ac:dyDescent="0.3">
      <c r="A7" s="1" t="s">
        <v>87</v>
      </c>
      <c r="B7" s="4" t="s">
        <v>88</v>
      </c>
      <c r="C7" s="5">
        <v>36257</v>
      </c>
      <c r="D7" s="6">
        <v>290000</v>
      </c>
      <c r="E7" s="1" t="s">
        <v>83</v>
      </c>
      <c r="F7" s="7">
        <v>45158</v>
      </c>
      <c r="G7" s="8">
        <v>0</v>
      </c>
      <c r="H7" s="1" t="s">
        <v>89</v>
      </c>
      <c r="I7" s="9"/>
    </row>
    <row r="8" spans="1:9" x14ac:dyDescent="0.3">
      <c r="A8" s="1" t="s">
        <v>90</v>
      </c>
      <c r="B8" s="4" t="s">
        <v>91</v>
      </c>
      <c r="C8" s="5">
        <v>37936</v>
      </c>
      <c r="D8" s="6">
        <v>382000</v>
      </c>
      <c r="E8" s="1" t="s">
        <v>92</v>
      </c>
      <c r="F8" s="7">
        <v>44971</v>
      </c>
      <c r="G8" s="8">
        <v>0.4513888888888889</v>
      </c>
      <c r="H8" s="1" t="s">
        <v>93</v>
      </c>
      <c r="I8" s="9"/>
    </row>
    <row r="9" spans="1:9" x14ac:dyDescent="0.3">
      <c r="A9" s="1" t="s">
        <v>94</v>
      </c>
      <c r="B9" s="4" t="s">
        <v>95</v>
      </c>
      <c r="C9" s="5">
        <v>36661</v>
      </c>
      <c r="D9" s="6">
        <v>440000</v>
      </c>
      <c r="E9" s="1" t="s">
        <v>79</v>
      </c>
      <c r="F9" s="7">
        <v>45123</v>
      </c>
      <c r="G9" s="8">
        <v>0.82638888888888884</v>
      </c>
      <c r="H9" s="1" t="s">
        <v>89</v>
      </c>
      <c r="I9" s="9"/>
    </row>
    <row r="10" spans="1:9" x14ac:dyDescent="0.3">
      <c r="A10" s="1" t="s">
        <v>96</v>
      </c>
      <c r="B10" s="4" t="s">
        <v>97</v>
      </c>
      <c r="C10" s="5">
        <v>40224</v>
      </c>
      <c r="D10" s="6">
        <v>152000</v>
      </c>
      <c r="E10" s="1" t="s">
        <v>79</v>
      </c>
      <c r="F10" s="7">
        <v>44987</v>
      </c>
      <c r="G10" s="8">
        <v>0.99305555555555547</v>
      </c>
      <c r="H10" s="1" t="s">
        <v>89</v>
      </c>
      <c r="I10" s="9"/>
    </row>
    <row r="11" spans="1:9" x14ac:dyDescent="0.3">
      <c r="A11" s="1" t="s">
        <v>98</v>
      </c>
      <c r="B11" s="4" t="s">
        <v>99</v>
      </c>
      <c r="C11" s="5">
        <v>41583</v>
      </c>
      <c r="D11" s="6">
        <v>329000</v>
      </c>
      <c r="E11" s="1" t="s">
        <v>92</v>
      </c>
      <c r="F11" s="7">
        <v>45132</v>
      </c>
      <c r="G11" s="8">
        <v>0.19444444444444445</v>
      </c>
      <c r="H11" s="1" t="s">
        <v>93</v>
      </c>
      <c r="I11" s="9"/>
    </row>
    <row r="12" spans="1:9" x14ac:dyDescent="0.3">
      <c r="A12" s="1" t="s">
        <v>100</v>
      </c>
      <c r="B12" s="4" t="s">
        <v>101</v>
      </c>
      <c r="C12" s="5">
        <v>40227</v>
      </c>
      <c r="D12" s="6">
        <v>287000</v>
      </c>
      <c r="E12" s="1" t="s">
        <v>92</v>
      </c>
      <c r="F12" s="7">
        <v>45247</v>
      </c>
      <c r="G12" s="8">
        <v>9.7222222222222224E-2</v>
      </c>
      <c r="H12" s="1" t="s">
        <v>102</v>
      </c>
      <c r="I12" s="9"/>
    </row>
    <row r="13" spans="1:9" x14ac:dyDescent="0.3">
      <c r="A13" s="1" t="s">
        <v>103</v>
      </c>
      <c r="B13" s="4" t="s">
        <v>104</v>
      </c>
      <c r="C13" s="5">
        <v>31229</v>
      </c>
      <c r="D13" s="6">
        <v>251000</v>
      </c>
      <c r="E13" s="1" t="s">
        <v>79</v>
      </c>
      <c r="F13" s="7">
        <v>44952</v>
      </c>
      <c r="G13" s="8">
        <v>0.84027777777777779</v>
      </c>
      <c r="H13" s="1" t="s">
        <v>102</v>
      </c>
      <c r="I13" s="9"/>
    </row>
    <row r="14" spans="1:9" x14ac:dyDescent="0.3">
      <c r="A14" s="1" t="s">
        <v>105</v>
      </c>
      <c r="B14" s="4" t="s">
        <v>106</v>
      </c>
      <c r="C14" s="5">
        <v>36605</v>
      </c>
      <c r="D14" s="6">
        <v>159000</v>
      </c>
      <c r="E14" s="1" t="s">
        <v>92</v>
      </c>
      <c r="F14" s="7">
        <v>44970</v>
      </c>
      <c r="G14" s="8">
        <v>0.27777777777777779</v>
      </c>
      <c r="H14" s="1" t="s">
        <v>102</v>
      </c>
      <c r="I14" s="9"/>
    </row>
    <row r="15" spans="1:9" x14ac:dyDescent="0.3">
      <c r="A15" s="1" t="s">
        <v>107</v>
      </c>
      <c r="B15" s="4" t="s">
        <v>108</v>
      </c>
      <c r="C15" s="5">
        <v>32580</v>
      </c>
      <c r="D15" s="6">
        <v>179000</v>
      </c>
      <c r="E15" s="1" t="s">
        <v>83</v>
      </c>
      <c r="F15" s="7">
        <v>45212</v>
      </c>
      <c r="G15" s="8">
        <v>0.8125</v>
      </c>
      <c r="H15" s="1" t="s">
        <v>109</v>
      </c>
      <c r="I15" s="9"/>
    </row>
    <row r="16" spans="1:9" x14ac:dyDescent="0.3">
      <c r="A16" s="1" t="s">
        <v>110</v>
      </c>
      <c r="B16" s="4" t="s">
        <v>111</v>
      </c>
      <c r="C16" s="5">
        <v>39752</v>
      </c>
      <c r="D16" s="6">
        <v>174000</v>
      </c>
      <c r="E16" s="1" t="s">
        <v>83</v>
      </c>
      <c r="F16" s="7">
        <v>45020</v>
      </c>
      <c r="G16" s="8">
        <v>0.60416666666666663</v>
      </c>
      <c r="H16" s="1" t="s">
        <v>112</v>
      </c>
      <c r="I16" s="9"/>
    </row>
    <row r="17" spans="1:9" x14ac:dyDescent="0.3">
      <c r="A17" s="1" t="s">
        <v>113</v>
      </c>
      <c r="B17" s="4" t="s">
        <v>114</v>
      </c>
      <c r="C17" s="5">
        <v>41830</v>
      </c>
      <c r="D17" s="6">
        <v>53000</v>
      </c>
      <c r="E17" s="1" t="s">
        <v>92</v>
      </c>
      <c r="F17" s="7">
        <v>45002</v>
      </c>
      <c r="G17" s="8">
        <v>0.25694444444444448</v>
      </c>
      <c r="H17" s="1" t="s">
        <v>109</v>
      </c>
      <c r="I17" s="9"/>
    </row>
    <row r="18" spans="1:9" x14ac:dyDescent="0.3">
      <c r="A18" s="1" t="s">
        <v>115</v>
      </c>
      <c r="B18" s="4" t="s">
        <v>116</v>
      </c>
      <c r="C18" s="5">
        <v>40494</v>
      </c>
      <c r="D18" s="6">
        <v>432000</v>
      </c>
      <c r="E18" s="1" t="s">
        <v>83</v>
      </c>
      <c r="F18" s="7">
        <v>45255</v>
      </c>
      <c r="G18" s="8">
        <v>0.6875</v>
      </c>
      <c r="H18" s="1" t="s">
        <v>86</v>
      </c>
      <c r="I18" s="9"/>
    </row>
    <row r="19" spans="1:9" x14ac:dyDescent="0.3">
      <c r="A19" s="1" t="s">
        <v>117</v>
      </c>
      <c r="B19" s="4" t="s">
        <v>118</v>
      </c>
      <c r="C19" s="5">
        <v>32630</v>
      </c>
      <c r="D19" s="6">
        <v>316000</v>
      </c>
      <c r="E19" s="1" t="s">
        <v>79</v>
      </c>
      <c r="F19" s="7">
        <v>45069</v>
      </c>
      <c r="G19" s="8">
        <v>0.20138888888888887</v>
      </c>
      <c r="H19" s="1" t="s">
        <v>119</v>
      </c>
      <c r="I19" s="9"/>
    </row>
    <row r="20" spans="1:9" x14ac:dyDescent="0.3">
      <c r="A20" s="1" t="s">
        <v>120</v>
      </c>
      <c r="B20" s="4" t="s">
        <v>121</v>
      </c>
      <c r="C20" s="5">
        <v>35441</v>
      </c>
      <c r="D20" s="6">
        <v>255000</v>
      </c>
      <c r="E20" s="1" t="s">
        <v>79</v>
      </c>
      <c r="F20" s="7">
        <v>45215</v>
      </c>
      <c r="G20" s="8">
        <v>0.78472222222222221</v>
      </c>
      <c r="H20" s="1" t="s">
        <v>86</v>
      </c>
      <c r="I20" s="9"/>
    </row>
    <row r="21" spans="1:9" x14ac:dyDescent="0.3">
      <c r="A21" s="1" t="s">
        <v>122</v>
      </c>
      <c r="B21" s="4" t="s">
        <v>123</v>
      </c>
      <c r="C21" s="5">
        <v>32760</v>
      </c>
      <c r="D21" s="6">
        <v>130000</v>
      </c>
      <c r="E21" s="1" t="s">
        <v>79</v>
      </c>
      <c r="F21" s="7">
        <v>45139</v>
      </c>
      <c r="G21" s="8">
        <v>0.28472222222222221</v>
      </c>
      <c r="H21" s="1" t="s">
        <v>86</v>
      </c>
      <c r="I21" s="9"/>
    </row>
    <row r="22" spans="1:9" x14ac:dyDescent="0.3">
      <c r="A22" s="1" t="s">
        <v>124</v>
      </c>
      <c r="B22" s="4" t="s">
        <v>111</v>
      </c>
      <c r="C22" s="5">
        <v>39537</v>
      </c>
      <c r="D22" s="6">
        <v>136000</v>
      </c>
      <c r="E22" s="1" t="s">
        <v>83</v>
      </c>
      <c r="F22" s="7">
        <v>45255</v>
      </c>
      <c r="G22" s="8">
        <v>0.70138888888888884</v>
      </c>
      <c r="H22" s="1" t="s">
        <v>112</v>
      </c>
      <c r="I22" s="9"/>
    </row>
    <row r="23" spans="1:9" x14ac:dyDescent="0.3">
      <c r="A23" s="1" t="s">
        <v>125</v>
      </c>
      <c r="B23" s="4" t="s">
        <v>126</v>
      </c>
      <c r="C23" s="5">
        <v>31205</v>
      </c>
      <c r="D23" s="6">
        <v>395000</v>
      </c>
      <c r="E23" s="1" t="s">
        <v>83</v>
      </c>
      <c r="F23" s="7">
        <v>45173</v>
      </c>
      <c r="G23" s="8">
        <v>0.11805555555555557</v>
      </c>
      <c r="H23" s="1" t="s">
        <v>93</v>
      </c>
      <c r="I23" s="9"/>
    </row>
    <row r="24" spans="1:9" x14ac:dyDescent="0.3">
      <c r="A24" s="1" t="s">
        <v>127</v>
      </c>
      <c r="B24" s="4" t="s">
        <v>128</v>
      </c>
      <c r="C24" s="5">
        <v>36025</v>
      </c>
      <c r="D24" s="6">
        <v>162000</v>
      </c>
      <c r="E24" s="1" t="s">
        <v>92</v>
      </c>
      <c r="F24" s="7">
        <v>45001</v>
      </c>
      <c r="G24" s="8">
        <v>0.88194444444444453</v>
      </c>
      <c r="H24" s="1" t="s">
        <v>80</v>
      </c>
      <c r="I24" s="9"/>
    </row>
    <row r="25" spans="1:9" x14ac:dyDescent="0.3">
      <c r="A25" s="1" t="s">
        <v>129</v>
      </c>
      <c r="B25" s="4" t="s">
        <v>130</v>
      </c>
      <c r="C25" s="5">
        <v>40140</v>
      </c>
      <c r="D25" s="6">
        <v>143000</v>
      </c>
      <c r="E25" s="1" t="s">
        <v>79</v>
      </c>
      <c r="F25" s="7">
        <v>45061</v>
      </c>
      <c r="G25" s="8">
        <v>0.66666666666666663</v>
      </c>
      <c r="H25" s="1" t="s">
        <v>93</v>
      </c>
      <c r="I25" s="9"/>
    </row>
    <row r="26" spans="1:9" x14ac:dyDescent="0.3">
      <c r="A26" s="1" t="s">
        <v>131</v>
      </c>
      <c r="B26" s="4" t="s">
        <v>132</v>
      </c>
      <c r="C26" s="5">
        <v>36690</v>
      </c>
      <c r="D26" s="6">
        <v>60000</v>
      </c>
      <c r="E26" s="1" t="s">
        <v>79</v>
      </c>
      <c r="F26" s="7">
        <v>45065</v>
      </c>
      <c r="G26" s="8">
        <v>0.97916666666666663</v>
      </c>
      <c r="H26" s="1" t="s">
        <v>119</v>
      </c>
      <c r="I26" s="9"/>
    </row>
    <row r="27" spans="1:9" x14ac:dyDescent="0.3">
      <c r="A27" s="1" t="s">
        <v>133</v>
      </c>
      <c r="B27" s="4" t="s">
        <v>134</v>
      </c>
      <c r="C27" s="5">
        <v>31181</v>
      </c>
      <c r="D27" s="6">
        <v>243000</v>
      </c>
      <c r="E27" s="1" t="s">
        <v>92</v>
      </c>
      <c r="F27" s="7">
        <v>45121</v>
      </c>
      <c r="G27" s="8">
        <v>0.20138888888888887</v>
      </c>
      <c r="H27" s="1" t="s">
        <v>112</v>
      </c>
      <c r="I27" s="9"/>
    </row>
    <row r="28" spans="1:9" x14ac:dyDescent="0.3">
      <c r="A28" s="1" t="s">
        <v>135</v>
      </c>
      <c r="B28" s="4" t="s">
        <v>91</v>
      </c>
      <c r="C28" s="5">
        <v>32111</v>
      </c>
      <c r="D28" s="6">
        <v>44000</v>
      </c>
      <c r="E28" s="1" t="s">
        <v>79</v>
      </c>
      <c r="F28" s="7">
        <v>45082</v>
      </c>
      <c r="G28" s="8">
        <v>0.5625</v>
      </c>
      <c r="H28" s="1" t="s">
        <v>102</v>
      </c>
      <c r="I28" s="9"/>
    </row>
    <row r="29" spans="1:9" x14ac:dyDescent="0.3">
      <c r="A29" s="1" t="s">
        <v>136</v>
      </c>
      <c r="B29" s="4" t="s">
        <v>137</v>
      </c>
      <c r="C29" s="5">
        <v>39390</v>
      </c>
      <c r="D29" s="6">
        <v>400000</v>
      </c>
      <c r="E29" s="1" t="s">
        <v>83</v>
      </c>
      <c r="F29" s="7">
        <v>45078</v>
      </c>
      <c r="G29" s="8">
        <v>0.77777777777777779</v>
      </c>
      <c r="H29" s="1" t="s">
        <v>80</v>
      </c>
      <c r="I29" s="9"/>
    </row>
    <row r="30" spans="1:9" x14ac:dyDescent="0.3">
      <c r="A30" s="1" t="s">
        <v>138</v>
      </c>
      <c r="B30" s="4" t="s">
        <v>139</v>
      </c>
      <c r="C30" s="5">
        <v>41684</v>
      </c>
      <c r="D30" s="6">
        <v>446000</v>
      </c>
      <c r="E30" s="1" t="s">
        <v>79</v>
      </c>
      <c r="F30" s="7">
        <v>44964</v>
      </c>
      <c r="G30" s="8">
        <v>0.99305555555555547</v>
      </c>
      <c r="H30" s="1" t="s">
        <v>109</v>
      </c>
      <c r="I30" s="9"/>
    </row>
    <row r="31" spans="1:9" x14ac:dyDescent="0.3">
      <c r="A31" s="1" t="s">
        <v>140</v>
      </c>
      <c r="B31" s="4" t="s">
        <v>141</v>
      </c>
      <c r="C31" s="5">
        <v>32115</v>
      </c>
      <c r="D31" s="6">
        <v>322000</v>
      </c>
      <c r="E31" s="1" t="s">
        <v>92</v>
      </c>
      <c r="F31" s="7">
        <v>44936</v>
      </c>
      <c r="G31" s="8">
        <v>0.21527777777777779</v>
      </c>
      <c r="H31" s="1" t="s">
        <v>109</v>
      </c>
      <c r="I31" s="9"/>
    </row>
    <row r="32" spans="1:9" x14ac:dyDescent="0.3">
      <c r="A32" s="1" t="s">
        <v>142</v>
      </c>
      <c r="B32" s="4" t="s">
        <v>143</v>
      </c>
      <c r="C32" s="5">
        <v>36281</v>
      </c>
      <c r="D32" s="6">
        <v>54000</v>
      </c>
      <c r="E32" s="1" t="s">
        <v>79</v>
      </c>
      <c r="F32" s="7">
        <v>45226</v>
      </c>
      <c r="G32" s="8">
        <v>0.95833333333333337</v>
      </c>
      <c r="H32" s="1" t="s">
        <v>112</v>
      </c>
      <c r="I32" s="9"/>
    </row>
    <row r="33" spans="1:9" x14ac:dyDescent="0.3">
      <c r="A33" s="1" t="s">
        <v>144</v>
      </c>
      <c r="B33" s="4" t="s">
        <v>137</v>
      </c>
      <c r="C33" s="5">
        <v>38743</v>
      </c>
      <c r="D33" s="6">
        <v>123000</v>
      </c>
      <c r="E33" s="1" t="s">
        <v>79</v>
      </c>
      <c r="F33" s="7">
        <v>45026</v>
      </c>
      <c r="G33" s="8">
        <v>0.95138888888888884</v>
      </c>
      <c r="H33" s="1" t="s">
        <v>119</v>
      </c>
      <c r="I33" s="9"/>
    </row>
  </sheetData>
  <phoneticPr fontId="2" type="noConversion"/>
  <printOptions headings="1"/>
  <pageMargins left="0.70866141732283472" right="0.70866141732283472" top="0.74803149606299213" bottom="0.74803149606299213" header="0.31496062992125984" footer="0.31496062992125984"/>
  <pageSetup paperSize="9" scale="99" orientation="portrait" r:id="rId1"/>
  <headerFooter>
    <oddFooter>&amp;R&amp;D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7B8C50-8007-4C52-91AC-566FB29AF654}">
  <sheetPr codeName="Sheet3"/>
  <dimension ref="A2:O28"/>
  <sheetViews>
    <sheetView topLeftCell="A4" workbookViewId="0">
      <selection activeCell="N22" sqref="N22"/>
    </sheetView>
  </sheetViews>
  <sheetFormatPr defaultRowHeight="16.5" x14ac:dyDescent="0.3"/>
  <cols>
    <col min="1" max="1" width="8.375" customWidth="1"/>
    <col min="2" max="2" width="5.25" bestFit="1" customWidth="1"/>
    <col min="3" max="3" width="8.625" customWidth="1"/>
    <col min="5" max="5" width="5.25" bestFit="1" customWidth="1"/>
    <col min="6" max="6" width="35.375" customWidth="1"/>
    <col min="7" max="7" width="9" bestFit="1" customWidth="1"/>
    <col min="8" max="8" width="20.5" customWidth="1"/>
    <col min="9" max="9" width="32.875" customWidth="1"/>
    <col min="10" max="10" width="2.875" customWidth="1"/>
    <col min="12" max="12" width="17.5" bestFit="1" customWidth="1"/>
    <col min="13" max="13" width="5.5" bestFit="1" customWidth="1"/>
    <col min="14" max="15" width="6.125" bestFit="1" customWidth="1"/>
  </cols>
  <sheetData>
    <row r="2" spans="1:15" x14ac:dyDescent="0.3">
      <c r="A2" t="s">
        <v>0</v>
      </c>
      <c r="H2" t="s">
        <v>145</v>
      </c>
      <c r="I2" s="9">
        <v>45699</v>
      </c>
      <c r="K2" t="s">
        <v>146</v>
      </c>
    </row>
    <row r="3" spans="1:15" x14ac:dyDescent="0.3">
      <c r="A3" s="1" t="s">
        <v>147</v>
      </c>
      <c r="B3" s="1" t="s">
        <v>148</v>
      </c>
      <c r="C3" s="1" t="s">
        <v>149</v>
      </c>
      <c r="D3" s="1" t="s">
        <v>150</v>
      </c>
      <c r="E3" s="1" t="s">
        <v>151</v>
      </c>
      <c r="F3" s="1" t="s">
        <v>152</v>
      </c>
      <c r="G3" s="1" t="s">
        <v>153</v>
      </c>
      <c r="H3" s="1" t="s">
        <v>154</v>
      </c>
      <c r="I3" s="10" t="s">
        <v>155</v>
      </c>
      <c r="K3" s="1" t="s">
        <v>149</v>
      </c>
      <c r="L3" s="10" t="s">
        <v>156</v>
      </c>
    </row>
    <row r="4" spans="1:15" x14ac:dyDescent="0.3">
      <c r="A4" s="1" t="s">
        <v>157</v>
      </c>
      <c r="B4" s="1" t="s">
        <v>158</v>
      </c>
      <c r="C4" s="1" t="s">
        <v>159</v>
      </c>
      <c r="D4" s="11">
        <v>43681</v>
      </c>
      <c r="E4" s="1">
        <v>173</v>
      </c>
      <c r="F4" s="12" t="s">
        <v>160</v>
      </c>
      <c r="G4" s="12">
        <v>2</v>
      </c>
      <c r="H4" s="12" t="s">
        <v>161</v>
      </c>
      <c r="I4" s="12" t="str" cm="1">
        <f t="array" ref="I4">fn비고(F4,G4,H4)</f>
        <v/>
      </c>
      <c r="K4" s="1" t="s">
        <v>162</v>
      </c>
      <c r="L4" s="12" cm="1">
        <f t="array" ref="L4">ROUNDDOWN(AVERAGE(IF(($C$4:$C$28=K4)*(YEAR($I$2)-YEAR($D$4:$D$28)&gt;=20),$E$4:$E$28)),0)</f>
        <v>253</v>
      </c>
    </row>
    <row r="5" spans="1:15" x14ac:dyDescent="0.3">
      <c r="A5" s="1" t="s">
        <v>163</v>
      </c>
      <c r="B5" s="1" t="s">
        <v>164</v>
      </c>
      <c r="C5" s="1" t="s">
        <v>159</v>
      </c>
      <c r="D5" s="11">
        <v>40241</v>
      </c>
      <c r="E5" s="1">
        <v>331</v>
      </c>
      <c r="F5" s="12" t="s">
        <v>165</v>
      </c>
      <c r="G5" s="12">
        <v>1</v>
      </c>
      <c r="H5" s="12" t="s">
        <v>166</v>
      </c>
      <c r="I5" s="12" t="str" cm="1">
        <f t="array" ref="I5">fn비고(F5,G5,H5)</f>
        <v>일요일(1대)</v>
      </c>
      <c r="K5" s="1" t="s">
        <v>159</v>
      </c>
      <c r="L5" s="12" cm="1">
        <f t="array" ref="L5">ROUNDDOWN(AVERAGE(IF(($C$4:$C$28=K5)*(YEAR($I$2)-YEAR($D$4:$D$28)&gt;=20),$E$4:$E$28)),0)</f>
        <v>365</v>
      </c>
    </row>
    <row r="6" spans="1:15" x14ac:dyDescent="0.3">
      <c r="A6" s="1" t="s">
        <v>167</v>
      </c>
      <c r="B6" s="1" t="s">
        <v>168</v>
      </c>
      <c r="C6" s="1" t="s">
        <v>162</v>
      </c>
      <c r="D6" s="11">
        <v>40726</v>
      </c>
      <c r="E6" s="1">
        <v>113</v>
      </c>
      <c r="F6" s="12" t="s">
        <v>169</v>
      </c>
      <c r="G6" s="12">
        <v>0</v>
      </c>
      <c r="H6" s="12" t="s">
        <v>170</v>
      </c>
      <c r="I6" s="12" t="str" cm="1">
        <f t="array" ref="I6">fn비고(F6,G6,H6)</f>
        <v/>
      </c>
    </row>
    <row r="7" spans="1:15" x14ac:dyDescent="0.3">
      <c r="A7" s="1" t="s">
        <v>171</v>
      </c>
      <c r="B7" s="1" t="s">
        <v>172</v>
      </c>
      <c r="C7" s="1" t="s">
        <v>162</v>
      </c>
      <c r="D7" s="11">
        <v>36481</v>
      </c>
      <c r="E7" s="1">
        <v>351</v>
      </c>
      <c r="F7" s="12" t="s">
        <v>173</v>
      </c>
      <c r="G7" s="12">
        <v>2</v>
      </c>
      <c r="H7" s="12" t="s">
        <v>170</v>
      </c>
      <c r="I7" s="12" t="str" cm="1">
        <f t="array" ref="I7">fn비고(F7,G7,H7)</f>
        <v/>
      </c>
      <c r="K7" t="s">
        <v>174</v>
      </c>
    </row>
    <row r="8" spans="1:15" x14ac:dyDescent="0.3">
      <c r="A8" s="1" t="s">
        <v>175</v>
      </c>
      <c r="B8" s="1" t="s">
        <v>176</v>
      </c>
      <c r="C8" s="1" t="s">
        <v>162</v>
      </c>
      <c r="D8" s="11">
        <v>42821</v>
      </c>
      <c r="E8" s="1">
        <v>157</v>
      </c>
      <c r="F8" s="12" t="s">
        <v>177</v>
      </c>
      <c r="G8" s="12">
        <v>0</v>
      </c>
      <c r="H8" s="12" t="s">
        <v>178</v>
      </c>
      <c r="I8" s="12" t="str" cm="1">
        <f t="array" ref="I8">fn비고(F8,G8,H8)</f>
        <v>토요일, 일요일, 공휴일(보유차량 없음)</v>
      </c>
      <c r="K8" s="1" t="s">
        <v>148</v>
      </c>
      <c r="L8" s="10" t="s">
        <v>179</v>
      </c>
      <c r="M8" s="10" t="s">
        <v>180</v>
      </c>
      <c r="N8" s="10" t="s">
        <v>181</v>
      </c>
      <c r="O8" s="10" t="s">
        <v>182</v>
      </c>
    </row>
    <row r="9" spans="1:15" x14ac:dyDescent="0.3">
      <c r="A9" s="1" t="s">
        <v>183</v>
      </c>
      <c r="B9" s="1" t="s">
        <v>168</v>
      </c>
      <c r="C9" s="1" t="s">
        <v>159</v>
      </c>
      <c r="D9" s="11">
        <v>41735</v>
      </c>
      <c r="E9" s="1">
        <v>332</v>
      </c>
      <c r="F9" s="12" t="s">
        <v>184</v>
      </c>
      <c r="G9" s="12">
        <v>0</v>
      </c>
      <c r="H9" s="12"/>
      <c r="I9" s="12" t="str" cm="1">
        <f t="array" ref="I9">fn비고(F9,G9,H9)</f>
        <v/>
      </c>
      <c r="K9" s="1" t="s">
        <v>185</v>
      </c>
      <c r="L9" s="12" t="str" cm="1">
        <f t="array" ref="L9">_xlfn.CONCAT("직영 ",SUM(($B$4:$B$28=K9)*($C$4:$C$28="직영")*1)&amp;"곳 - 위탁 "&amp;SUM(($B$4:$B$28=K9)*($C$4:$C$28="위탁")*1)&amp;"곳")</f>
        <v>직영 3곳 - 위탁 1곳</v>
      </c>
      <c r="M9" s="1" t="str">
        <f>TEXT(COUNTIFS($B$4:$B$28,$K9,$F$4:$F$28,"*"&amp;M$8&amp;"*")/COUNTIF($B$4:$B$28,$K9),"0%")</f>
        <v>75%</v>
      </c>
      <c r="N9" s="1" t="str">
        <f t="shared" ref="N9:O9" si="0">TEXT(COUNTIFS($B$4:$B$28,$K9,$F$4:$F$28,"*"&amp;N$8&amp;"*")/COUNTIF($B$4:$B$28,$K9),"0%")</f>
        <v>75%</v>
      </c>
      <c r="O9" s="1" t="str">
        <f t="shared" si="0"/>
        <v>50%</v>
      </c>
    </row>
    <row r="10" spans="1:15" x14ac:dyDescent="0.3">
      <c r="A10" s="1" t="s">
        <v>186</v>
      </c>
      <c r="B10" s="1" t="s">
        <v>187</v>
      </c>
      <c r="C10" s="1" t="s">
        <v>159</v>
      </c>
      <c r="D10" s="11">
        <v>43978</v>
      </c>
      <c r="E10" s="1">
        <v>246</v>
      </c>
      <c r="F10" s="12" t="s">
        <v>188</v>
      </c>
      <c r="G10" s="12">
        <v>2</v>
      </c>
      <c r="H10" s="12" t="s">
        <v>178</v>
      </c>
      <c r="I10" s="12" t="str" cm="1">
        <f t="array" ref="I10">fn비고(F10,G10,H10)</f>
        <v>토요일, 일요일, 공휴일(2대)</v>
      </c>
      <c r="K10" s="1" t="s">
        <v>158</v>
      </c>
      <c r="L10" s="12" t="str" cm="1">
        <f t="array" ref="L10">_xlfn.CONCAT("직영 ",SUM(($B$4:$B$28=K10)*($C$4:$C$28="직영")*1)&amp;"곳 - 위탁 "&amp;SUM(($B$4:$B$28=K10)*($C$4:$C$28="위탁")*1)&amp;"곳")</f>
        <v>직영 1곳 - 위탁 2곳</v>
      </c>
      <c r="M10" s="1" t="str">
        <f t="shared" ref="M10:O16" si="1">TEXT(COUNTIFS($B$4:$B$28,$K10,$F$4:$F$28,"*"&amp;M$8&amp;"*")/COUNTIF($B$4:$B$28,$K10),"0%")</f>
        <v>67%</v>
      </c>
      <c r="N10" s="1" t="str">
        <f t="shared" si="1"/>
        <v>33%</v>
      </c>
      <c r="O10" s="1" t="str">
        <f t="shared" si="1"/>
        <v>33%</v>
      </c>
    </row>
    <row r="11" spans="1:15" x14ac:dyDescent="0.3">
      <c r="A11" s="1" t="s">
        <v>189</v>
      </c>
      <c r="B11" s="1" t="s">
        <v>164</v>
      </c>
      <c r="C11" s="1" t="s">
        <v>162</v>
      </c>
      <c r="D11" s="11">
        <v>45424</v>
      </c>
      <c r="E11" s="1">
        <v>187</v>
      </c>
      <c r="F11" s="12" t="s">
        <v>190</v>
      </c>
      <c r="G11" s="12">
        <v>1</v>
      </c>
      <c r="H11" s="12" t="s">
        <v>191</v>
      </c>
      <c r="I11" s="12" t="str" cm="1">
        <f t="array" ref="I11">fn비고(F11,G11,H11)</f>
        <v/>
      </c>
      <c r="K11" s="1" t="s">
        <v>164</v>
      </c>
      <c r="L11" s="12" t="str" cm="1">
        <f t="array" ref="L11">_xlfn.CONCAT("직영 ",SUM(($B$4:$B$28=K11)*($C$4:$C$28="직영")*1)&amp;"곳 - 위탁 "&amp;SUM(($B$4:$B$28=K11)*($C$4:$C$28="위탁")*1)&amp;"곳")</f>
        <v>직영 1곳 - 위탁 2곳</v>
      </c>
      <c r="M11" s="1" t="str">
        <f t="shared" si="1"/>
        <v>67%</v>
      </c>
      <c r="N11" s="1" t="str">
        <f t="shared" si="1"/>
        <v>67%</v>
      </c>
      <c r="O11" s="1" t="str">
        <f t="shared" si="1"/>
        <v>33%</v>
      </c>
    </row>
    <row r="12" spans="1:15" x14ac:dyDescent="0.3">
      <c r="A12" s="1" t="s">
        <v>192</v>
      </c>
      <c r="B12" s="1" t="s">
        <v>168</v>
      </c>
      <c r="C12" s="1" t="s">
        <v>162</v>
      </c>
      <c r="D12" s="11">
        <v>43260</v>
      </c>
      <c r="E12" s="1">
        <v>278</v>
      </c>
      <c r="F12" s="12" t="s">
        <v>193</v>
      </c>
      <c r="G12" s="12">
        <v>1</v>
      </c>
      <c r="H12" s="12" t="s">
        <v>166</v>
      </c>
      <c r="I12" s="12" t="str" cm="1">
        <f t="array" ref="I12">fn비고(F12,G12,H12)</f>
        <v/>
      </c>
      <c r="K12" s="1" t="s">
        <v>168</v>
      </c>
      <c r="L12" s="12" t="str" cm="1">
        <f t="array" ref="L12">_xlfn.CONCAT("직영 ",SUM(($B$4:$B$28=K12)*($C$4:$C$28="직영")*1)&amp;"곳 - 위탁 "&amp;SUM(($B$4:$B$28=K12)*($C$4:$C$28="위탁")*1)&amp;"곳")</f>
        <v>직영 2곳 - 위탁 2곳</v>
      </c>
      <c r="M12" s="1" t="str">
        <f t="shared" si="1"/>
        <v>50%</v>
      </c>
      <c r="N12" s="1" t="str">
        <f t="shared" si="1"/>
        <v>25%</v>
      </c>
      <c r="O12" s="1" t="str">
        <f t="shared" si="1"/>
        <v>25%</v>
      </c>
    </row>
    <row r="13" spans="1:15" x14ac:dyDescent="0.3">
      <c r="A13" s="1" t="s">
        <v>194</v>
      </c>
      <c r="B13" s="1" t="s">
        <v>195</v>
      </c>
      <c r="C13" s="1" t="s">
        <v>159</v>
      </c>
      <c r="D13" s="11">
        <v>41922</v>
      </c>
      <c r="E13" s="1">
        <v>112</v>
      </c>
      <c r="F13" s="12" t="s">
        <v>196</v>
      </c>
      <c r="G13" s="12">
        <v>1</v>
      </c>
      <c r="H13" s="12" t="s">
        <v>166</v>
      </c>
      <c r="I13" s="12" t="str" cm="1">
        <f t="array" ref="I13">fn비고(F13,G13,H13)</f>
        <v>일요일(1대)</v>
      </c>
      <c r="K13" s="1" t="s">
        <v>187</v>
      </c>
      <c r="L13" s="12" t="str" cm="1">
        <f t="array" ref="L13">_xlfn.CONCAT("직영 ",SUM(($B$4:$B$28=K13)*($C$4:$C$28="직영")*1)&amp;"곳 - 위탁 "&amp;SUM(($B$4:$B$28=K13)*($C$4:$C$28="위탁")*1)&amp;"곳")</f>
        <v>직영 2곳 - 위탁 2곳</v>
      </c>
      <c r="M13" s="1" t="str">
        <f t="shared" si="1"/>
        <v>75%</v>
      </c>
      <c r="N13" s="1" t="str">
        <f t="shared" si="1"/>
        <v>50%</v>
      </c>
      <c r="O13" s="1" t="str">
        <f t="shared" si="1"/>
        <v>25%</v>
      </c>
    </row>
    <row r="14" spans="1:15" x14ac:dyDescent="0.3">
      <c r="A14" s="1" t="s">
        <v>197</v>
      </c>
      <c r="B14" s="1" t="s">
        <v>198</v>
      </c>
      <c r="C14" s="1" t="s">
        <v>159</v>
      </c>
      <c r="D14" s="11">
        <v>40472</v>
      </c>
      <c r="E14" s="1">
        <v>163</v>
      </c>
      <c r="F14" s="12" t="s">
        <v>199</v>
      </c>
      <c r="G14" s="12">
        <v>0</v>
      </c>
      <c r="H14" s="12" t="s">
        <v>191</v>
      </c>
      <c r="I14" s="12" t="str" cm="1">
        <f t="array" ref="I14">fn비고(F14,G14,H14)</f>
        <v>공휴일(보유차량 없음)</v>
      </c>
      <c r="K14" s="1" t="s">
        <v>172</v>
      </c>
      <c r="L14" s="12" t="str" cm="1">
        <f t="array" ref="L14">_xlfn.CONCAT("직영 ",SUM(($B$4:$B$28=K14)*($C$4:$C$28="직영")*1)&amp;"곳 - 위탁 "&amp;SUM(($B$4:$B$28=K14)*($C$4:$C$28="위탁")*1)&amp;"곳")</f>
        <v>직영 2곳 - 위탁 1곳</v>
      </c>
      <c r="M14" s="1" t="str">
        <f t="shared" si="1"/>
        <v>67%</v>
      </c>
      <c r="N14" s="1" t="str">
        <f t="shared" si="1"/>
        <v>33%</v>
      </c>
      <c r="O14" s="1" t="str">
        <f t="shared" si="1"/>
        <v>67%</v>
      </c>
    </row>
    <row r="15" spans="1:15" x14ac:dyDescent="0.3">
      <c r="A15" s="1" t="s">
        <v>200</v>
      </c>
      <c r="B15" s="1" t="s">
        <v>185</v>
      </c>
      <c r="C15" s="1" t="s">
        <v>162</v>
      </c>
      <c r="D15" s="11">
        <v>40706</v>
      </c>
      <c r="E15" s="1">
        <v>524</v>
      </c>
      <c r="F15" s="12" t="s">
        <v>160</v>
      </c>
      <c r="G15" s="12">
        <v>1</v>
      </c>
      <c r="H15" s="12" t="s">
        <v>178</v>
      </c>
      <c r="I15" s="12" t="str" cm="1">
        <f t="array" ref="I15">fn비고(F15,G15,H15)</f>
        <v/>
      </c>
      <c r="K15" s="1" t="s">
        <v>198</v>
      </c>
      <c r="L15" s="12" t="str" cm="1">
        <f t="array" ref="L15">_xlfn.CONCAT("직영 ",SUM(($B$4:$B$28=K15)*($C$4:$C$28="직영")*1)&amp;"곳 - 위탁 "&amp;SUM(($B$4:$B$28=K15)*($C$4:$C$28="위탁")*1)&amp;"곳")</f>
        <v>직영 0곳 - 위탁 2곳</v>
      </c>
      <c r="M15" s="1" t="str">
        <f t="shared" si="1"/>
        <v>0%</v>
      </c>
      <c r="N15" s="1" t="str">
        <f t="shared" si="1"/>
        <v>100%</v>
      </c>
      <c r="O15" s="1" t="str">
        <f t="shared" si="1"/>
        <v>50%</v>
      </c>
    </row>
    <row r="16" spans="1:15" x14ac:dyDescent="0.3">
      <c r="A16" s="1" t="s">
        <v>201</v>
      </c>
      <c r="B16" s="1" t="s">
        <v>195</v>
      </c>
      <c r="C16" s="1" t="s">
        <v>162</v>
      </c>
      <c r="D16" s="11">
        <v>38095</v>
      </c>
      <c r="E16" s="1">
        <v>238</v>
      </c>
      <c r="F16" s="12" t="s">
        <v>202</v>
      </c>
      <c r="G16" s="12">
        <v>0</v>
      </c>
      <c r="H16" s="12" t="s">
        <v>178</v>
      </c>
      <c r="I16" s="12" t="str" cm="1">
        <f t="array" ref="I16">fn비고(F16,G16,H16)</f>
        <v/>
      </c>
      <c r="K16" s="1" t="s">
        <v>176</v>
      </c>
      <c r="L16" s="12" t="str" cm="1">
        <f t="array" ref="L16">_xlfn.CONCAT("직영 ",SUM(($B$4:$B$28=K16)*($C$4:$C$28="직영")*1)&amp;"곳 - 위탁 "&amp;SUM(($B$4:$B$28=K16)*($C$4:$C$28="위탁")*1)&amp;"곳")</f>
        <v>직영 2곳 - 위탁 0곳</v>
      </c>
      <c r="M16" s="1" t="str">
        <f t="shared" si="1"/>
        <v>50%</v>
      </c>
      <c r="N16" s="1" t="str">
        <f t="shared" si="1"/>
        <v>50%</v>
      </c>
      <c r="O16" s="1" t="str">
        <f t="shared" si="1"/>
        <v>100%</v>
      </c>
    </row>
    <row r="17" spans="1:14" x14ac:dyDescent="0.3">
      <c r="A17" s="1" t="s">
        <v>203</v>
      </c>
      <c r="B17" s="1" t="s">
        <v>168</v>
      </c>
      <c r="C17" s="1" t="s">
        <v>159</v>
      </c>
      <c r="D17" s="11">
        <v>43062</v>
      </c>
      <c r="E17" s="1">
        <v>136</v>
      </c>
      <c r="F17" s="12" t="s">
        <v>204</v>
      </c>
      <c r="G17" s="12">
        <v>0</v>
      </c>
      <c r="H17" s="12" t="s">
        <v>178</v>
      </c>
      <c r="I17" s="12" t="str" cm="1">
        <f t="array" ref="I17">fn비고(F17,G17,H17)</f>
        <v>토요일, 일요일, 공휴일(보유차량 없음)</v>
      </c>
    </row>
    <row r="18" spans="1:14" x14ac:dyDescent="0.3">
      <c r="A18" s="1" t="s">
        <v>205</v>
      </c>
      <c r="B18" s="1" t="s">
        <v>187</v>
      </c>
      <c r="C18" s="1" t="s">
        <v>162</v>
      </c>
      <c r="D18" s="11">
        <v>41510</v>
      </c>
      <c r="E18" s="1">
        <v>347</v>
      </c>
      <c r="F18" s="12" t="s">
        <v>173</v>
      </c>
      <c r="G18" s="12">
        <v>1</v>
      </c>
      <c r="H18" s="12" t="s">
        <v>191</v>
      </c>
      <c r="I18" s="12" t="str" cm="1">
        <f t="array" ref="I18">fn비고(F18,G18,H18)</f>
        <v/>
      </c>
      <c r="K18" t="s">
        <v>206</v>
      </c>
    </row>
    <row r="19" spans="1:14" x14ac:dyDescent="0.3">
      <c r="A19" s="1" t="s">
        <v>207</v>
      </c>
      <c r="B19" s="1" t="s">
        <v>185</v>
      </c>
      <c r="C19" s="1" t="s">
        <v>162</v>
      </c>
      <c r="D19" s="11">
        <v>44550</v>
      </c>
      <c r="E19" s="1">
        <v>836</v>
      </c>
      <c r="F19" s="12" t="s">
        <v>208</v>
      </c>
      <c r="G19" s="12">
        <v>1</v>
      </c>
      <c r="H19" s="12" t="s">
        <v>166</v>
      </c>
      <c r="I19" s="12" t="str" cm="1">
        <f t="array" ref="I19">fn비고(F19,G19,H19)</f>
        <v>일요일(1대)</v>
      </c>
      <c r="K19" s="1" t="s">
        <v>149</v>
      </c>
      <c r="L19" s="10" t="s">
        <v>147</v>
      </c>
    </row>
    <row r="20" spans="1:14" x14ac:dyDescent="0.3">
      <c r="A20" s="1" t="s">
        <v>209</v>
      </c>
      <c r="B20" s="1" t="s">
        <v>158</v>
      </c>
      <c r="C20" s="1" t="s">
        <v>162</v>
      </c>
      <c r="D20" s="11">
        <v>41961</v>
      </c>
      <c r="E20" s="1">
        <v>474</v>
      </c>
      <c r="F20" s="12" t="s">
        <v>210</v>
      </c>
      <c r="G20" s="12">
        <v>0</v>
      </c>
      <c r="H20" s="12" t="s">
        <v>166</v>
      </c>
      <c r="I20" s="12" t="str" cm="1">
        <f t="array" ref="I20">fn비고(F20,G20,H20)</f>
        <v>일요일(보유차량 없음)</v>
      </c>
      <c r="K20" s="1" t="s">
        <v>162</v>
      </c>
      <c r="L20" s="1" t="str">
        <f t="array" ref="L20">INDEX($A$4:$A$28,MATCH(MAX(($C$4:$C$28=K20)*$E$4:$E$28),($C$4:$C$28=K20)*$E$4:$E$28,0))</f>
        <v>c01</v>
      </c>
    </row>
    <row r="21" spans="1:14" x14ac:dyDescent="0.3">
      <c r="A21" s="1" t="s">
        <v>211</v>
      </c>
      <c r="B21" s="1" t="s">
        <v>198</v>
      </c>
      <c r="C21" s="1" t="s">
        <v>159</v>
      </c>
      <c r="D21" s="11">
        <v>37020</v>
      </c>
      <c r="E21" s="1">
        <v>531</v>
      </c>
      <c r="F21" s="12" t="s">
        <v>212</v>
      </c>
      <c r="G21" s="12">
        <v>3</v>
      </c>
      <c r="H21" s="12" t="s">
        <v>191</v>
      </c>
      <c r="I21" s="12" t="str" cm="1">
        <f t="array" ref="I21">fn비고(F21,G21,H21)</f>
        <v>공휴일(3대)</v>
      </c>
      <c r="K21" s="1" t="s">
        <v>159</v>
      </c>
      <c r="L21" s="1" t="str">
        <f t="array" ref="L21">INDEX($A$4:$A$28,MATCH(MAX(($C$4:$C$28=K21)*$E$4:$E$28),($C$4:$C$28=K21)*$E$4:$E$28,0))</f>
        <v>d08</v>
      </c>
      <c r="N21" s="13"/>
    </row>
    <row r="22" spans="1:14" x14ac:dyDescent="0.3">
      <c r="A22" s="1" t="s">
        <v>213</v>
      </c>
      <c r="B22" s="1" t="s">
        <v>172</v>
      </c>
      <c r="C22" s="1" t="s">
        <v>162</v>
      </c>
      <c r="D22" s="11">
        <v>41981</v>
      </c>
      <c r="E22" s="1">
        <v>443</v>
      </c>
      <c r="F22" s="12" t="s">
        <v>214</v>
      </c>
      <c r="G22" s="12">
        <v>3</v>
      </c>
      <c r="H22" s="12" t="s">
        <v>215</v>
      </c>
      <c r="I22" s="12" t="str" cm="1">
        <f t="array" ref="I22">fn비고(F22,G22,H22)</f>
        <v>토요일(3대)</v>
      </c>
    </row>
    <row r="23" spans="1:14" x14ac:dyDescent="0.3">
      <c r="A23" s="1" t="s">
        <v>216</v>
      </c>
      <c r="B23" s="1" t="s">
        <v>164</v>
      </c>
      <c r="C23" s="1" t="s">
        <v>159</v>
      </c>
      <c r="D23" s="11">
        <v>36955</v>
      </c>
      <c r="E23" s="1">
        <v>200</v>
      </c>
      <c r="F23" s="12" t="s">
        <v>190</v>
      </c>
      <c r="G23" s="12">
        <v>3</v>
      </c>
      <c r="H23" s="12" t="s">
        <v>170</v>
      </c>
      <c r="I23" s="12" t="str" cm="1">
        <f t="array" ref="I23">fn비고(F23,G23,H23)</f>
        <v/>
      </c>
    </row>
    <row r="24" spans="1:14" x14ac:dyDescent="0.3">
      <c r="A24" s="1" t="s">
        <v>217</v>
      </c>
      <c r="B24" s="1" t="s">
        <v>158</v>
      </c>
      <c r="C24" s="1" t="s">
        <v>159</v>
      </c>
      <c r="D24" s="11">
        <v>40124</v>
      </c>
      <c r="E24" s="1">
        <v>149</v>
      </c>
      <c r="F24" s="12" t="s">
        <v>218</v>
      </c>
      <c r="G24" s="12">
        <v>0</v>
      </c>
      <c r="H24" s="12" t="s">
        <v>170</v>
      </c>
      <c r="I24" s="12" t="str" cm="1">
        <f t="array" ref="I24">fn비고(F24,G24,H24)</f>
        <v/>
      </c>
    </row>
    <row r="25" spans="1:14" x14ac:dyDescent="0.3">
      <c r="A25" s="1" t="s">
        <v>219</v>
      </c>
      <c r="B25" s="1" t="s">
        <v>172</v>
      </c>
      <c r="C25" s="1" t="s">
        <v>159</v>
      </c>
      <c r="D25" s="11">
        <v>40495</v>
      </c>
      <c r="E25" s="1">
        <v>168</v>
      </c>
      <c r="F25" s="12" t="s">
        <v>220</v>
      </c>
      <c r="G25" s="12">
        <v>0</v>
      </c>
      <c r="H25" s="12" t="s">
        <v>170</v>
      </c>
      <c r="I25" s="12" t="str" cm="1">
        <f t="array" ref="I25">fn비고(F25,G25,H25)</f>
        <v/>
      </c>
    </row>
    <row r="26" spans="1:14" x14ac:dyDescent="0.3">
      <c r="A26" s="1" t="s">
        <v>221</v>
      </c>
      <c r="B26" s="1" t="s">
        <v>187</v>
      </c>
      <c r="C26" s="1" t="s">
        <v>162</v>
      </c>
      <c r="D26" s="11">
        <v>37635</v>
      </c>
      <c r="E26" s="1">
        <v>129</v>
      </c>
      <c r="F26" s="12" t="s">
        <v>173</v>
      </c>
      <c r="G26" s="12">
        <v>1</v>
      </c>
      <c r="H26" s="12" t="s">
        <v>222</v>
      </c>
      <c r="I26" s="12" t="str" cm="1">
        <f t="array" ref="I26">fn비고(F26,G26,H26)</f>
        <v/>
      </c>
    </row>
    <row r="27" spans="1:14" x14ac:dyDescent="0.3">
      <c r="A27" s="1" t="s">
        <v>223</v>
      </c>
      <c r="B27" s="1" t="s">
        <v>176</v>
      </c>
      <c r="C27" s="1" t="s">
        <v>162</v>
      </c>
      <c r="D27" s="11">
        <v>38599</v>
      </c>
      <c r="E27" s="1">
        <v>296</v>
      </c>
      <c r="F27" s="12" t="s">
        <v>224</v>
      </c>
      <c r="G27" s="12">
        <v>2</v>
      </c>
      <c r="H27" s="12" t="s">
        <v>166</v>
      </c>
      <c r="I27" s="12" t="str" cm="1">
        <f t="array" ref="I27">fn비고(F27,G27,H27)</f>
        <v>일요일(2대)</v>
      </c>
    </row>
    <row r="28" spans="1:14" x14ac:dyDescent="0.3">
      <c r="A28" s="1" t="s">
        <v>225</v>
      </c>
      <c r="B28" s="1" t="s">
        <v>187</v>
      </c>
      <c r="C28" s="1" t="s">
        <v>159</v>
      </c>
      <c r="D28" s="11">
        <v>40963</v>
      </c>
      <c r="E28" s="1">
        <v>152</v>
      </c>
      <c r="F28" s="12" t="s">
        <v>226</v>
      </c>
      <c r="G28" s="12">
        <v>3</v>
      </c>
      <c r="H28" s="12" t="s">
        <v>222</v>
      </c>
      <c r="I28" s="12" t="str" cm="1">
        <f t="array" ref="I28">fn비고(F28,G28,H28)</f>
        <v/>
      </c>
    </row>
  </sheetData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CB26D9-E053-474E-B60E-2AADF5BC21FF}">
  <sheetPr codeName="Sheet5"/>
  <dimension ref="B1:E14"/>
  <sheetViews>
    <sheetView workbookViewId="0">
      <selection activeCell="G8" sqref="G8"/>
    </sheetView>
  </sheetViews>
  <sheetFormatPr defaultRowHeight="16.5" x14ac:dyDescent="0.3"/>
  <cols>
    <col min="2" max="2" width="11.375" bestFit="1" customWidth="1"/>
    <col min="3" max="3" width="13" bestFit="1" customWidth="1"/>
    <col min="4" max="4" width="10.5" bestFit="1" customWidth="1"/>
    <col min="5" max="5" width="9.5" bestFit="1" customWidth="1"/>
  </cols>
  <sheetData>
    <row r="1" spans="2:5" x14ac:dyDescent="0.3">
      <c r="B1" s="21" t="s">
        <v>316</v>
      </c>
      <c r="C1" t="s" vm="1">
        <v>327</v>
      </c>
    </row>
    <row r="3" spans="2:5" x14ac:dyDescent="0.3">
      <c r="B3" s="24" t="s">
        <v>328</v>
      </c>
      <c r="C3" s="25" t="s">
        <v>324</v>
      </c>
      <c r="D3" s="25" t="s">
        <v>325</v>
      </c>
      <c r="E3" s="25" t="s">
        <v>326</v>
      </c>
    </row>
    <row r="4" spans="2:5" x14ac:dyDescent="0.3">
      <c r="B4" s="25" t="s">
        <v>317</v>
      </c>
      <c r="C4" s="23">
        <v>150000</v>
      </c>
      <c r="D4" s="23">
        <v>16875</v>
      </c>
      <c r="E4" s="22">
        <v>0.10909090909090909</v>
      </c>
    </row>
    <row r="5" spans="2:5" x14ac:dyDescent="0.3">
      <c r="B5" s="25" t="s">
        <v>318</v>
      </c>
      <c r="C5" s="23">
        <v>220000</v>
      </c>
      <c r="D5" s="23">
        <v>24750</v>
      </c>
      <c r="E5" s="22">
        <v>0.16</v>
      </c>
    </row>
    <row r="6" spans="2:5" x14ac:dyDescent="0.3">
      <c r="B6" s="25" t="s">
        <v>278</v>
      </c>
      <c r="C6" s="23">
        <v>200000</v>
      </c>
      <c r="D6" s="23">
        <v>22500</v>
      </c>
      <c r="E6" s="22">
        <v>0.14545454545454545</v>
      </c>
    </row>
    <row r="7" spans="2:5" x14ac:dyDescent="0.3">
      <c r="B7" s="25" t="s">
        <v>319</v>
      </c>
      <c r="C7" s="23">
        <v>170000</v>
      </c>
      <c r="D7" s="23">
        <v>19125</v>
      </c>
      <c r="E7" s="22">
        <v>0.12363636363636364</v>
      </c>
    </row>
    <row r="8" spans="2:5" x14ac:dyDescent="0.3">
      <c r="B8" s="25" t="s">
        <v>272</v>
      </c>
      <c r="C8" s="23">
        <v>80000</v>
      </c>
      <c r="D8" s="23">
        <v>9000</v>
      </c>
      <c r="E8" s="22">
        <v>5.8181818181818182E-2</v>
      </c>
    </row>
    <row r="9" spans="2:5" x14ac:dyDescent="0.3">
      <c r="B9" s="25" t="s">
        <v>276</v>
      </c>
      <c r="C9" s="23">
        <v>220000</v>
      </c>
      <c r="D9" s="23">
        <v>24750</v>
      </c>
      <c r="E9" s="22">
        <v>0.16</v>
      </c>
    </row>
    <row r="10" spans="2:5" x14ac:dyDescent="0.3">
      <c r="B10" s="25" t="s">
        <v>320</v>
      </c>
      <c r="C10" s="23">
        <v>60000</v>
      </c>
      <c r="D10" s="23">
        <v>6750</v>
      </c>
      <c r="E10" s="22">
        <v>4.363636363636364E-2</v>
      </c>
    </row>
    <row r="11" spans="2:5" x14ac:dyDescent="0.3">
      <c r="B11" s="25" t="s">
        <v>270</v>
      </c>
      <c r="C11" s="23">
        <v>55000</v>
      </c>
      <c r="D11" s="23">
        <v>6188</v>
      </c>
      <c r="E11" s="22">
        <v>0.04</v>
      </c>
    </row>
    <row r="12" spans="2:5" x14ac:dyDescent="0.3">
      <c r="B12" s="25" t="s">
        <v>321</v>
      </c>
      <c r="C12" s="23">
        <v>170000</v>
      </c>
      <c r="D12" s="23">
        <v>19125</v>
      </c>
      <c r="E12" s="22">
        <v>0.12363636363636364</v>
      </c>
    </row>
    <row r="13" spans="2:5" x14ac:dyDescent="0.3">
      <c r="B13" s="25" t="s">
        <v>322</v>
      </c>
      <c r="C13" s="23">
        <v>50000</v>
      </c>
      <c r="D13" s="23">
        <v>5625</v>
      </c>
      <c r="E13" s="22">
        <v>3.6363636363636362E-2</v>
      </c>
    </row>
    <row r="14" spans="2:5" x14ac:dyDescent="0.3">
      <c r="B14" s="25" t="s">
        <v>323</v>
      </c>
      <c r="C14" s="23">
        <v>1375000</v>
      </c>
      <c r="D14" s="23">
        <v>154688</v>
      </c>
      <c r="E14" s="22">
        <v>1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8850B8-7130-4DC8-99F9-64F60FE4946A}">
  <sheetPr codeName="Sheet6"/>
  <dimension ref="A1:J22"/>
  <sheetViews>
    <sheetView workbookViewId="0">
      <selection activeCell="P10" sqref="P10"/>
    </sheetView>
  </sheetViews>
  <sheetFormatPr defaultRowHeight="16.5" x14ac:dyDescent="0.3"/>
  <cols>
    <col min="1" max="1" width="8.375" customWidth="1"/>
    <col min="2" max="2" width="11" bestFit="1" customWidth="1"/>
    <col min="7" max="7" width="1.875" customWidth="1"/>
    <col min="8" max="8" width="10.75" customWidth="1"/>
    <col min="10" max="10" width="8.375" bestFit="1" customWidth="1"/>
  </cols>
  <sheetData>
    <row r="1" spans="1:10" x14ac:dyDescent="0.3">
      <c r="A1" t="s">
        <v>0</v>
      </c>
      <c r="H1" t="s">
        <v>146</v>
      </c>
    </row>
    <row r="2" spans="1:10" x14ac:dyDescent="0.3">
      <c r="A2" s="14" t="s">
        <v>69</v>
      </c>
      <c r="B2" s="14" t="s">
        <v>228</v>
      </c>
      <c r="C2" s="14" t="s">
        <v>227</v>
      </c>
      <c r="D2" s="14" t="s">
        <v>229</v>
      </c>
      <c r="E2" s="14" t="s">
        <v>231</v>
      </c>
      <c r="F2" s="14" t="s">
        <v>230</v>
      </c>
      <c r="H2" s="14" t="s">
        <v>329</v>
      </c>
      <c r="I2" s="14" t="s">
        <v>330</v>
      </c>
      <c r="J2" s="14" t="s">
        <v>331</v>
      </c>
    </row>
    <row r="3" spans="1:10" x14ac:dyDescent="0.3">
      <c r="A3" s="1" t="s">
        <v>234</v>
      </c>
      <c r="B3" s="1" t="s">
        <v>233</v>
      </c>
      <c r="C3" s="1" t="s">
        <v>232</v>
      </c>
      <c r="D3" s="15">
        <v>190000</v>
      </c>
      <c r="E3" s="15">
        <v>22600</v>
      </c>
      <c r="F3" s="15">
        <v>51600</v>
      </c>
      <c r="H3" s="12" t="s">
        <v>233</v>
      </c>
      <c r="I3" s="16">
        <v>744000</v>
      </c>
      <c r="J3" s="16">
        <v>22600</v>
      </c>
    </row>
    <row r="4" spans="1:10" x14ac:dyDescent="0.3">
      <c r="A4" s="1" t="s">
        <v>237</v>
      </c>
      <c r="B4" s="1" t="s">
        <v>236</v>
      </c>
      <c r="C4" s="1" t="s">
        <v>235</v>
      </c>
      <c r="D4" s="15">
        <v>876000</v>
      </c>
      <c r="E4" s="15">
        <v>119400</v>
      </c>
      <c r="F4" s="15">
        <v>356400</v>
      </c>
      <c r="H4" s="12" t="s">
        <v>236</v>
      </c>
      <c r="I4" s="16">
        <v>876000</v>
      </c>
      <c r="J4" s="16">
        <v>18500</v>
      </c>
    </row>
    <row r="5" spans="1:10" x14ac:dyDescent="0.3">
      <c r="A5" s="1" t="s">
        <v>240</v>
      </c>
      <c r="B5" s="1" t="s">
        <v>239</v>
      </c>
      <c r="C5" s="1" t="s">
        <v>238</v>
      </c>
      <c r="D5" s="15">
        <v>663000</v>
      </c>
      <c r="E5" s="15">
        <v>27300</v>
      </c>
      <c r="F5" s="15">
        <v>130500</v>
      </c>
      <c r="H5" s="12" t="s">
        <v>239</v>
      </c>
      <c r="I5" s="16">
        <v>663000</v>
      </c>
      <c r="J5" s="16">
        <v>27300</v>
      </c>
    </row>
    <row r="6" spans="1:10" x14ac:dyDescent="0.3">
      <c r="A6" s="1" t="s">
        <v>243</v>
      </c>
      <c r="B6" s="1" t="s">
        <v>242</v>
      </c>
      <c r="C6" s="1" t="s">
        <v>241</v>
      </c>
      <c r="D6" s="15">
        <v>632000</v>
      </c>
      <c r="E6" s="15">
        <v>159000</v>
      </c>
      <c r="F6" s="15">
        <v>81000</v>
      </c>
      <c r="H6" s="12" t="s">
        <v>242</v>
      </c>
      <c r="I6" s="16">
        <v>632000</v>
      </c>
      <c r="J6" s="16">
        <v>14200</v>
      </c>
    </row>
    <row r="7" spans="1:10" x14ac:dyDescent="0.3">
      <c r="A7" s="1" t="s">
        <v>244</v>
      </c>
      <c r="B7" s="1" t="s">
        <v>242</v>
      </c>
      <c r="C7" s="1" t="s">
        <v>232</v>
      </c>
      <c r="D7" s="15">
        <v>195000</v>
      </c>
      <c r="E7" s="15">
        <v>14200</v>
      </c>
      <c r="F7" s="15">
        <v>54900</v>
      </c>
      <c r="H7" s="12" t="s">
        <v>250</v>
      </c>
      <c r="I7" s="16">
        <v>502000</v>
      </c>
      <c r="J7" s="16">
        <v>18800</v>
      </c>
    </row>
    <row r="8" spans="1:10" x14ac:dyDescent="0.3">
      <c r="A8" s="1" t="s">
        <v>245</v>
      </c>
      <c r="B8" s="1" t="s">
        <v>236</v>
      </c>
      <c r="C8" s="1" t="s">
        <v>238</v>
      </c>
      <c r="D8" s="15">
        <v>375000</v>
      </c>
      <c r="E8" s="15">
        <v>48000</v>
      </c>
      <c r="F8" s="15">
        <v>94500</v>
      </c>
    </row>
    <row r="9" spans="1:10" x14ac:dyDescent="0.3">
      <c r="A9" s="1" t="s">
        <v>246</v>
      </c>
      <c r="B9" s="1" t="s">
        <v>233</v>
      </c>
      <c r="C9" s="1" t="s">
        <v>235</v>
      </c>
      <c r="D9" s="15">
        <v>744000</v>
      </c>
      <c r="E9" s="15">
        <v>34800</v>
      </c>
      <c r="F9" s="15">
        <v>151200</v>
      </c>
    </row>
    <row r="10" spans="1:10" x14ac:dyDescent="0.3">
      <c r="A10" s="1" t="s">
        <v>248</v>
      </c>
      <c r="B10" s="1" t="s">
        <v>242</v>
      </c>
      <c r="C10" s="1" t="s">
        <v>247</v>
      </c>
      <c r="D10" s="15">
        <v>358000</v>
      </c>
      <c r="E10" s="15">
        <v>45000</v>
      </c>
      <c r="F10" s="15">
        <v>128400</v>
      </c>
    </row>
    <row r="11" spans="1:10" x14ac:dyDescent="0.3">
      <c r="A11" s="1" t="s">
        <v>249</v>
      </c>
      <c r="B11" s="1" t="s">
        <v>236</v>
      </c>
      <c r="C11" s="1" t="s">
        <v>232</v>
      </c>
      <c r="D11" s="15">
        <v>210000</v>
      </c>
      <c r="E11" s="15">
        <v>18500</v>
      </c>
      <c r="F11" s="15">
        <v>50800</v>
      </c>
    </row>
    <row r="12" spans="1:10" x14ac:dyDescent="0.3">
      <c r="A12" s="1" t="s">
        <v>251</v>
      </c>
      <c r="B12" s="1" t="s">
        <v>250</v>
      </c>
      <c r="C12" s="1" t="s">
        <v>238</v>
      </c>
      <c r="D12" s="15">
        <v>495000</v>
      </c>
      <c r="E12" s="15">
        <v>49500</v>
      </c>
      <c r="F12" s="15">
        <v>118800</v>
      </c>
    </row>
    <row r="13" spans="1:10" x14ac:dyDescent="0.3">
      <c r="A13" s="1" t="s">
        <v>252</v>
      </c>
      <c r="B13" s="1" t="s">
        <v>233</v>
      </c>
      <c r="C13" s="1" t="s">
        <v>247</v>
      </c>
      <c r="D13" s="15">
        <v>194000</v>
      </c>
      <c r="E13" s="15">
        <v>35000</v>
      </c>
      <c r="F13" s="15">
        <v>118800</v>
      </c>
    </row>
    <row r="14" spans="1:10" x14ac:dyDescent="0.3">
      <c r="A14" s="1" t="s">
        <v>253</v>
      </c>
      <c r="B14" s="1" t="s">
        <v>236</v>
      </c>
      <c r="C14" s="1" t="s">
        <v>235</v>
      </c>
      <c r="D14" s="15">
        <v>568000</v>
      </c>
      <c r="E14" s="15">
        <v>290600</v>
      </c>
      <c r="F14" s="15">
        <v>150000</v>
      </c>
    </row>
    <row r="15" spans="1:10" x14ac:dyDescent="0.3">
      <c r="A15" s="1" t="s">
        <v>254</v>
      </c>
      <c r="B15" s="1" t="s">
        <v>239</v>
      </c>
      <c r="C15" s="1" t="s">
        <v>241</v>
      </c>
      <c r="D15" s="15">
        <v>604000</v>
      </c>
      <c r="E15" s="15">
        <v>82000</v>
      </c>
      <c r="F15" s="15">
        <v>141600</v>
      </c>
    </row>
    <row r="16" spans="1:10" x14ac:dyDescent="0.3">
      <c r="A16" s="1" t="s">
        <v>255</v>
      </c>
      <c r="B16" s="1" t="s">
        <v>233</v>
      </c>
      <c r="C16" s="1" t="s">
        <v>241</v>
      </c>
      <c r="D16" s="15">
        <v>680000</v>
      </c>
      <c r="E16" s="15">
        <v>26000</v>
      </c>
      <c r="F16" s="15">
        <v>201600</v>
      </c>
    </row>
    <row r="17" spans="1:6" x14ac:dyDescent="0.3">
      <c r="A17" s="1" t="s">
        <v>256</v>
      </c>
      <c r="B17" s="1" t="s">
        <v>242</v>
      </c>
      <c r="C17" s="1" t="s">
        <v>232</v>
      </c>
      <c r="D17" s="15">
        <v>194000</v>
      </c>
      <c r="E17" s="15">
        <v>24300</v>
      </c>
      <c r="F17" s="15">
        <v>32100</v>
      </c>
    </row>
    <row r="18" spans="1:6" x14ac:dyDescent="0.3">
      <c r="A18" s="1" t="s">
        <v>257</v>
      </c>
      <c r="B18" s="1" t="s">
        <v>242</v>
      </c>
      <c r="C18" s="1" t="s">
        <v>238</v>
      </c>
      <c r="D18" s="15">
        <v>597000</v>
      </c>
      <c r="E18" s="15">
        <v>41100</v>
      </c>
      <c r="F18" s="15">
        <v>372800</v>
      </c>
    </row>
    <row r="19" spans="1:6" x14ac:dyDescent="0.3">
      <c r="A19" s="1" t="s">
        <v>258</v>
      </c>
      <c r="B19" s="1" t="s">
        <v>250</v>
      </c>
      <c r="C19" s="1" t="s">
        <v>247</v>
      </c>
      <c r="D19" s="15">
        <v>336000</v>
      </c>
      <c r="E19" s="15">
        <v>18800</v>
      </c>
      <c r="F19" s="15">
        <v>95800</v>
      </c>
    </row>
    <row r="20" spans="1:6" x14ac:dyDescent="0.3">
      <c r="A20" s="1" t="s">
        <v>259</v>
      </c>
      <c r="B20" s="1" t="s">
        <v>242</v>
      </c>
      <c r="C20" s="1" t="s">
        <v>238</v>
      </c>
      <c r="D20" s="15">
        <v>469000</v>
      </c>
      <c r="E20" s="15">
        <v>159700</v>
      </c>
      <c r="F20" s="15">
        <v>147600</v>
      </c>
    </row>
    <row r="21" spans="1:6" x14ac:dyDescent="0.3">
      <c r="A21" s="1" t="s">
        <v>260</v>
      </c>
      <c r="B21" s="1" t="s">
        <v>236</v>
      </c>
      <c r="C21" s="1" t="s">
        <v>247</v>
      </c>
      <c r="D21" s="15">
        <v>394000</v>
      </c>
      <c r="E21" s="15">
        <v>42200</v>
      </c>
      <c r="F21" s="15">
        <v>75600</v>
      </c>
    </row>
    <row r="22" spans="1:6" x14ac:dyDescent="0.3">
      <c r="A22" s="1" t="s">
        <v>261</v>
      </c>
      <c r="B22" s="1" t="s">
        <v>250</v>
      </c>
      <c r="C22" s="1" t="s">
        <v>238</v>
      </c>
      <c r="D22" s="15">
        <v>502000</v>
      </c>
      <c r="E22" s="15">
        <v>93200</v>
      </c>
      <c r="F22" s="15">
        <v>197200</v>
      </c>
    </row>
  </sheetData>
  <sortState xmlns:xlrd2="http://schemas.microsoft.com/office/spreadsheetml/2017/richdata2" columnSort="1" ref="A2:F22">
    <sortCondition ref="A2:F2" customList="접수번호,종류,기간,숙박비,교통비,식비"/>
  </sortState>
  <dataConsolidate function="max" leftLabels="1" topLabels="1">
    <dataRefs count="1">
      <dataRef ref="B2:F22" sheet="분석작업-2"/>
    </dataRefs>
  </dataConsolidate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B4E92A-64AD-47BC-9971-0B68C508916A}">
  <sheetPr codeName="Sheet7"/>
  <dimension ref="A2:K16"/>
  <sheetViews>
    <sheetView workbookViewId="0">
      <selection activeCell="L21" sqref="L21"/>
    </sheetView>
  </sheetViews>
  <sheetFormatPr defaultRowHeight="16.5" x14ac:dyDescent="0.3"/>
  <cols>
    <col min="1" max="1" width="6.875" customWidth="1"/>
    <col min="2" max="2" width="8.125" customWidth="1"/>
    <col min="3" max="4" width="11.125" customWidth="1"/>
    <col min="5" max="5" width="11.875" customWidth="1"/>
    <col min="6" max="6" width="2.375" customWidth="1"/>
    <col min="7" max="7" width="11.125" customWidth="1"/>
  </cols>
  <sheetData>
    <row r="2" spans="1:11" x14ac:dyDescent="0.3">
      <c r="A2" t="s">
        <v>0</v>
      </c>
    </row>
    <row r="3" spans="1:11" x14ac:dyDescent="0.3">
      <c r="A3" s="1" t="s">
        <v>262</v>
      </c>
      <c r="B3" s="1" t="s">
        <v>263</v>
      </c>
      <c r="C3" s="1" t="s">
        <v>264</v>
      </c>
      <c r="D3" s="1" t="s">
        <v>265</v>
      </c>
      <c r="E3" s="1" t="s">
        <v>266</v>
      </c>
    </row>
    <row r="4" spans="1:11" x14ac:dyDescent="0.3">
      <c r="A4" s="1" t="s">
        <v>195</v>
      </c>
      <c r="B4" s="1" t="s">
        <v>267</v>
      </c>
      <c r="C4" s="17">
        <v>12000000</v>
      </c>
      <c r="D4" s="17">
        <v>15500000</v>
      </c>
      <c r="E4" s="26">
        <f t="shared" ref="E4:E13" si="0">D4/C4</f>
        <v>1.2916666666666667</v>
      </c>
    </row>
    <row r="5" spans="1:11" x14ac:dyDescent="0.3">
      <c r="A5" s="1" t="s">
        <v>268</v>
      </c>
      <c r="B5" s="1" t="s">
        <v>269</v>
      </c>
      <c r="C5" s="17">
        <v>15000000</v>
      </c>
      <c r="D5" s="17">
        <v>5240000</v>
      </c>
      <c r="E5" s="26">
        <f t="shared" si="0"/>
        <v>0.34933333333333333</v>
      </c>
    </row>
    <row r="6" spans="1:11" x14ac:dyDescent="0.3">
      <c r="A6" s="1" t="s">
        <v>270</v>
      </c>
      <c r="B6" s="1" t="s">
        <v>271</v>
      </c>
      <c r="C6" s="17">
        <v>10000000</v>
      </c>
      <c r="D6" s="17">
        <v>8800000</v>
      </c>
      <c r="E6" s="26">
        <f t="shared" si="0"/>
        <v>0.88</v>
      </c>
    </row>
    <row r="7" spans="1:11" x14ac:dyDescent="0.3">
      <c r="A7" s="1" t="s">
        <v>272</v>
      </c>
      <c r="B7" s="1" t="s">
        <v>273</v>
      </c>
      <c r="C7" s="17">
        <v>12000000</v>
      </c>
      <c r="D7" s="17">
        <v>14420000</v>
      </c>
      <c r="E7" s="26">
        <f t="shared" si="0"/>
        <v>1.2016666666666667</v>
      </c>
    </row>
    <row r="8" spans="1:11" x14ac:dyDescent="0.3">
      <c r="A8" s="1" t="s">
        <v>274</v>
      </c>
      <c r="B8" s="1" t="s">
        <v>275</v>
      </c>
      <c r="C8" s="17">
        <v>15000000</v>
      </c>
      <c r="D8" s="17">
        <v>9250000</v>
      </c>
      <c r="E8" s="26">
        <f t="shared" si="0"/>
        <v>0.6166666666666667</v>
      </c>
    </row>
    <row r="9" spans="1:11" x14ac:dyDescent="0.3">
      <c r="A9" s="1" t="s">
        <v>276</v>
      </c>
      <c r="B9" s="1" t="s">
        <v>277</v>
      </c>
      <c r="C9" s="17">
        <v>12000000</v>
      </c>
      <c r="D9" s="17">
        <v>10800000.000000002</v>
      </c>
      <c r="E9" s="26">
        <f t="shared" si="0"/>
        <v>0.90000000000000013</v>
      </c>
    </row>
    <row r="10" spans="1:11" x14ac:dyDescent="0.3">
      <c r="A10" s="1" t="s">
        <v>278</v>
      </c>
      <c r="B10" s="1" t="s">
        <v>279</v>
      </c>
      <c r="C10" s="17">
        <v>14000000</v>
      </c>
      <c r="D10" s="17">
        <v>12700000</v>
      </c>
      <c r="E10" s="26">
        <f t="shared" si="0"/>
        <v>0.90714285714285714</v>
      </c>
    </row>
    <row r="11" spans="1:11" x14ac:dyDescent="0.3">
      <c r="A11" s="1" t="s">
        <v>280</v>
      </c>
      <c r="B11" s="1" t="s">
        <v>281</v>
      </c>
      <c r="C11" s="17">
        <v>13000000</v>
      </c>
      <c r="D11" s="17">
        <v>5540000</v>
      </c>
      <c r="E11" s="26">
        <f t="shared" si="0"/>
        <v>0.42615384615384616</v>
      </c>
    </row>
    <row r="12" spans="1:11" x14ac:dyDescent="0.3">
      <c r="A12" s="1" t="s">
        <v>282</v>
      </c>
      <c r="B12" s="1" t="s">
        <v>283</v>
      </c>
      <c r="C12" s="17">
        <v>15000000</v>
      </c>
      <c r="D12" s="17">
        <v>12800000</v>
      </c>
      <c r="E12" s="26">
        <f t="shared" si="0"/>
        <v>0.85333333333333339</v>
      </c>
    </row>
    <row r="13" spans="1:11" x14ac:dyDescent="0.3">
      <c r="A13" s="1" t="s">
        <v>284</v>
      </c>
      <c r="B13" s="1" t="s">
        <v>285</v>
      </c>
      <c r="C13" s="17">
        <v>12000000</v>
      </c>
      <c r="D13" s="17">
        <v>11500000</v>
      </c>
      <c r="E13" s="26">
        <f t="shared" si="0"/>
        <v>0.95833333333333337</v>
      </c>
    </row>
    <row r="16" spans="1:11" x14ac:dyDescent="0.3">
      <c r="K16" t="s">
        <v>286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362" r:id="rId4" name="Button 2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63" r:id="rId5" name="Button 3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7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F3C3DF-F60E-4538-831E-C7D9BDDDCC56}">
  <sheetPr codeName="Sheet8"/>
  <dimension ref="B1:G12"/>
  <sheetViews>
    <sheetView workbookViewId="0"/>
  </sheetViews>
  <sheetFormatPr defaultRowHeight="16.5" x14ac:dyDescent="0.3"/>
  <cols>
    <col min="4" max="4" width="11" bestFit="1" customWidth="1"/>
    <col min="6" max="6" width="9.375" bestFit="1" customWidth="1"/>
    <col min="7" max="7" width="15.125" bestFit="1" customWidth="1"/>
  </cols>
  <sheetData>
    <row r="1" spans="2:7" x14ac:dyDescent="0.3">
      <c r="B1" t="s">
        <v>287</v>
      </c>
      <c r="C1" t="s">
        <v>288</v>
      </c>
    </row>
    <row r="2" spans="2:7" x14ac:dyDescent="0.3">
      <c r="B2" s="1" t="s">
        <v>289</v>
      </c>
      <c r="C2" s="1" t="s">
        <v>290</v>
      </c>
      <c r="D2" s="1" t="s">
        <v>291</v>
      </c>
      <c r="E2" s="1" t="s">
        <v>292</v>
      </c>
      <c r="F2" s="1" t="s">
        <v>293</v>
      </c>
      <c r="G2" s="1" t="s">
        <v>294</v>
      </c>
    </row>
    <row r="3" spans="2:7" x14ac:dyDescent="0.3">
      <c r="B3" s="1">
        <v>502</v>
      </c>
      <c r="C3" s="1">
        <v>1</v>
      </c>
      <c r="D3" s="1">
        <v>423</v>
      </c>
      <c r="E3" s="18">
        <v>25000</v>
      </c>
      <c r="F3" s="18">
        <v>183987.1</v>
      </c>
      <c r="G3" s="12">
        <v>833</v>
      </c>
    </row>
    <row r="4" spans="2:7" x14ac:dyDescent="0.3">
      <c r="B4" s="1">
        <v>503</v>
      </c>
      <c r="C4" s="1">
        <v>2</v>
      </c>
      <c r="D4" s="1">
        <v>438</v>
      </c>
      <c r="E4" s="18">
        <v>25000</v>
      </c>
      <c r="F4" s="18">
        <v>190252.6</v>
      </c>
      <c r="G4" s="12">
        <v>500</v>
      </c>
    </row>
    <row r="5" spans="2:7" x14ac:dyDescent="0.3">
      <c r="B5" s="1">
        <v>603</v>
      </c>
      <c r="C5" s="1">
        <v>6</v>
      </c>
      <c r="D5" s="1">
        <v>741</v>
      </c>
      <c r="E5" s="18">
        <v>25000</v>
      </c>
      <c r="F5" s="18">
        <v>507135.13</v>
      </c>
      <c r="G5" s="12">
        <v>500</v>
      </c>
    </row>
    <row r="6" spans="2:7" x14ac:dyDescent="0.3">
      <c r="B6" s="1">
        <v>401</v>
      </c>
      <c r="C6" s="1">
        <v>4</v>
      </c>
      <c r="D6" s="1">
        <v>548</v>
      </c>
      <c r="E6" s="18">
        <v>25000</v>
      </c>
      <c r="F6" s="18">
        <v>382305.7</v>
      </c>
      <c r="G6" s="12">
        <v>1250</v>
      </c>
    </row>
    <row r="7" spans="2:7" x14ac:dyDescent="0.3">
      <c r="B7" s="1">
        <v>301</v>
      </c>
      <c r="C7" s="1">
        <v>6</v>
      </c>
      <c r="D7" s="1">
        <v>154</v>
      </c>
      <c r="E7" s="18">
        <v>25000</v>
      </c>
      <c r="F7" s="18">
        <v>2817.136</v>
      </c>
      <c r="G7" s="12">
        <v>1250</v>
      </c>
    </row>
    <row r="8" spans="2:7" x14ac:dyDescent="0.3">
      <c r="B8" s="1">
        <v>402</v>
      </c>
      <c r="C8" s="1">
        <v>2</v>
      </c>
      <c r="D8" s="1">
        <v>203</v>
      </c>
      <c r="E8" s="18">
        <v>25000</v>
      </c>
      <c r="F8" s="18">
        <v>39743.699999999997</v>
      </c>
      <c r="G8" s="12">
        <v>833</v>
      </c>
    </row>
    <row r="9" spans="2:7" x14ac:dyDescent="0.3">
      <c r="B9" s="1">
        <v>901</v>
      </c>
      <c r="C9" s="1">
        <v>3</v>
      </c>
      <c r="D9" s="1">
        <v>457</v>
      </c>
      <c r="E9" s="18">
        <v>25000</v>
      </c>
      <c r="F9" s="18">
        <v>188644.45499999999</v>
      </c>
      <c r="G9" s="12">
        <v>1250</v>
      </c>
    </row>
    <row r="10" spans="2:7" x14ac:dyDescent="0.3">
      <c r="B10" s="1">
        <v>402</v>
      </c>
      <c r="C10" s="1">
        <v>5</v>
      </c>
      <c r="D10" s="1">
        <v>492</v>
      </c>
      <c r="E10" s="18">
        <v>25000</v>
      </c>
      <c r="F10" s="18">
        <v>200477.89600000001</v>
      </c>
      <c r="G10" s="12">
        <v>833</v>
      </c>
    </row>
    <row r="11" spans="2:7" x14ac:dyDescent="0.3">
      <c r="B11" s="1">
        <v>402</v>
      </c>
      <c r="C11" s="1">
        <v>5</v>
      </c>
      <c r="D11" s="1">
        <v>766</v>
      </c>
      <c r="E11" s="18">
        <v>25000</v>
      </c>
      <c r="F11" s="18">
        <v>523808.38</v>
      </c>
      <c r="G11" s="12">
        <v>833</v>
      </c>
    </row>
    <row r="12" spans="2:7" x14ac:dyDescent="0.3">
      <c r="B12" s="1">
        <v>902</v>
      </c>
      <c r="C12" s="1">
        <v>2</v>
      </c>
      <c r="D12" s="1">
        <v>660</v>
      </c>
      <c r="E12" s="18">
        <v>25000</v>
      </c>
      <c r="F12" s="18">
        <v>481210</v>
      </c>
      <c r="G12" s="12">
        <v>833</v>
      </c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05ED24-9604-4951-BEF0-DFE867CAF11C}">
  <sheetPr codeName="Sheet2"/>
  <dimension ref="B3:J34"/>
  <sheetViews>
    <sheetView tabSelected="1" workbookViewId="0">
      <selection activeCell="O4" sqref="O4"/>
    </sheetView>
  </sheetViews>
  <sheetFormatPr defaultRowHeight="16.5" x14ac:dyDescent="0.3"/>
  <cols>
    <col min="1" max="1" width="2.625" customWidth="1"/>
    <col min="2" max="3" width="12.375" customWidth="1"/>
    <col min="4" max="4" width="9.375" customWidth="1"/>
    <col min="5" max="5" width="10.625" customWidth="1"/>
    <col min="6" max="6" width="11.75" customWidth="1"/>
    <col min="7" max="8" width="11.125" customWidth="1"/>
    <col min="9" max="9" width="3.375" customWidth="1"/>
    <col min="10" max="10" width="16" bestFit="1" customWidth="1"/>
  </cols>
  <sheetData>
    <row r="3" spans="2:10" x14ac:dyDescent="0.3">
      <c r="B3" s="19" t="s">
        <v>295</v>
      </c>
      <c r="J3" t="s">
        <v>296</v>
      </c>
    </row>
    <row r="4" spans="2:10" x14ac:dyDescent="0.3">
      <c r="B4" s="1" t="s">
        <v>297</v>
      </c>
      <c r="C4" s="3" t="s">
        <v>298</v>
      </c>
      <c r="D4" s="1" t="s">
        <v>299</v>
      </c>
      <c r="E4" s="1" t="s">
        <v>300</v>
      </c>
      <c r="F4" s="1" t="s">
        <v>301</v>
      </c>
      <c r="G4" s="1" t="s">
        <v>302</v>
      </c>
      <c r="H4" s="1" t="s">
        <v>303</v>
      </c>
      <c r="J4" s="1" t="s">
        <v>298</v>
      </c>
    </row>
    <row r="5" spans="2:10" x14ac:dyDescent="0.3">
      <c r="B5" s="3" t="s">
        <v>304</v>
      </c>
      <c r="C5" s="12" t="s">
        <v>305</v>
      </c>
      <c r="D5" s="12">
        <v>5</v>
      </c>
      <c r="E5" s="12">
        <v>92</v>
      </c>
      <c r="F5" s="12">
        <v>97</v>
      </c>
      <c r="G5" s="12">
        <v>100</v>
      </c>
      <c r="H5" s="12">
        <v>96</v>
      </c>
      <c r="J5" s="12" t="s">
        <v>306</v>
      </c>
    </row>
    <row r="6" spans="2:10" x14ac:dyDescent="0.3">
      <c r="B6" s="1"/>
      <c r="C6" s="12"/>
      <c r="D6" s="12"/>
      <c r="E6" s="12"/>
      <c r="F6" s="12"/>
      <c r="G6" s="12"/>
      <c r="H6" s="12"/>
      <c r="J6" s="12" t="s">
        <v>307</v>
      </c>
    </row>
    <row r="7" spans="2:10" x14ac:dyDescent="0.3">
      <c r="B7" s="3"/>
      <c r="C7" s="12"/>
      <c r="D7" s="12"/>
      <c r="E7" s="12"/>
      <c r="F7" s="12"/>
      <c r="G7" s="12"/>
      <c r="H7" s="12"/>
      <c r="J7" s="12" t="s">
        <v>308</v>
      </c>
    </row>
    <row r="8" spans="2:10" x14ac:dyDescent="0.3">
      <c r="B8" s="1"/>
      <c r="C8" s="12"/>
      <c r="D8" s="12"/>
      <c r="E8" s="12"/>
      <c r="F8" s="12"/>
      <c r="G8" s="12"/>
      <c r="H8" s="12"/>
      <c r="J8" s="12" t="s">
        <v>309</v>
      </c>
    </row>
    <row r="9" spans="2:10" x14ac:dyDescent="0.3">
      <c r="B9" s="3"/>
      <c r="C9" s="12"/>
      <c r="D9" s="12"/>
      <c r="E9" s="12"/>
      <c r="F9" s="12"/>
      <c r="G9" s="12"/>
      <c r="H9" s="12"/>
      <c r="J9" s="12" t="s">
        <v>310</v>
      </c>
    </row>
    <row r="10" spans="2:10" x14ac:dyDescent="0.3">
      <c r="B10" s="3"/>
      <c r="C10" s="12"/>
      <c r="D10" s="12"/>
      <c r="E10" s="12"/>
      <c r="F10" s="12"/>
      <c r="G10" s="12"/>
      <c r="H10" s="12"/>
      <c r="J10" s="12" t="s">
        <v>311</v>
      </c>
    </row>
    <row r="11" spans="2:10" x14ac:dyDescent="0.3">
      <c r="B11" s="3"/>
      <c r="C11" s="12"/>
      <c r="D11" s="12"/>
      <c r="E11" s="12"/>
      <c r="F11" s="12"/>
      <c r="G11" s="12"/>
      <c r="H11" s="12"/>
      <c r="J11" s="12" t="s">
        <v>312</v>
      </c>
    </row>
    <row r="12" spans="2:10" x14ac:dyDescent="0.3">
      <c r="B12" s="3"/>
      <c r="C12" s="12"/>
      <c r="D12" s="12"/>
      <c r="E12" s="12"/>
      <c r="F12" s="12"/>
      <c r="G12" s="12"/>
      <c r="H12" s="12"/>
      <c r="J12" s="12" t="s">
        <v>313</v>
      </c>
    </row>
    <row r="13" spans="2:10" x14ac:dyDescent="0.3">
      <c r="B13" s="3"/>
      <c r="C13" s="12"/>
      <c r="D13" s="12"/>
      <c r="E13" s="12"/>
      <c r="F13" s="12"/>
      <c r="G13" s="12"/>
      <c r="H13" s="12"/>
      <c r="J13" s="12" t="s">
        <v>314</v>
      </c>
    </row>
    <row r="14" spans="2:10" x14ac:dyDescent="0.3">
      <c r="B14" s="3"/>
      <c r="C14" s="12"/>
      <c r="D14" s="12"/>
      <c r="E14" s="12"/>
      <c r="F14" s="12"/>
      <c r="G14" s="12"/>
      <c r="H14" s="12"/>
    </row>
    <row r="15" spans="2:10" x14ac:dyDescent="0.3">
      <c r="B15" s="3"/>
      <c r="C15" s="12"/>
      <c r="D15" s="12"/>
      <c r="E15" s="12"/>
      <c r="F15" s="12"/>
      <c r="G15" s="12"/>
      <c r="H15" s="12"/>
    </row>
    <row r="16" spans="2:10" x14ac:dyDescent="0.3">
      <c r="B16" s="1"/>
      <c r="C16" s="12"/>
      <c r="D16" s="12"/>
      <c r="E16" s="12"/>
      <c r="F16" s="12"/>
      <c r="G16" s="12"/>
      <c r="H16" s="12"/>
    </row>
    <row r="17" spans="2:8" x14ac:dyDescent="0.3">
      <c r="B17" s="3"/>
      <c r="C17" s="12"/>
      <c r="D17" s="12"/>
      <c r="E17" s="12"/>
      <c r="F17" s="12"/>
      <c r="G17" s="12"/>
      <c r="H17" s="12"/>
    </row>
    <row r="18" spans="2:8" x14ac:dyDescent="0.3">
      <c r="B18" s="3"/>
      <c r="C18" s="12"/>
      <c r="D18" s="12"/>
      <c r="E18" s="12"/>
      <c r="F18" s="12"/>
      <c r="G18" s="12"/>
      <c r="H18" s="12"/>
    </row>
    <row r="19" spans="2:8" x14ac:dyDescent="0.3">
      <c r="B19" s="3"/>
      <c r="C19" s="12"/>
      <c r="D19" s="12"/>
      <c r="E19" s="12"/>
      <c r="F19" s="12"/>
      <c r="G19" s="12"/>
      <c r="H19" s="12"/>
    </row>
    <row r="20" spans="2:8" x14ac:dyDescent="0.3">
      <c r="B20" s="3"/>
      <c r="C20" s="12"/>
      <c r="D20" s="12"/>
      <c r="E20" s="12"/>
      <c r="F20" s="12"/>
      <c r="G20" s="12"/>
      <c r="H20" s="12"/>
    </row>
    <row r="21" spans="2:8" x14ac:dyDescent="0.3">
      <c r="B21" s="3"/>
      <c r="C21" s="12"/>
      <c r="D21" s="12"/>
      <c r="E21" s="12"/>
      <c r="F21" s="12"/>
      <c r="G21" s="12"/>
      <c r="H21" s="12"/>
    </row>
    <row r="22" spans="2:8" x14ac:dyDescent="0.3">
      <c r="B22" s="3"/>
      <c r="C22" s="12"/>
      <c r="D22" s="12"/>
      <c r="E22" s="12"/>
      <c r="F22" s="12"/>
      <c r="G22" s="12"/>
      <c r="H22" s="12"/>
    </row>
    <row r="23" spans="2:8" x14ac:dyDescent="0.3">
      <c r="B23" s="3"/>
      <c r="C23" s="12"/>
      <c r="D23" s="12"/>
      <c r="E23" s="12"/>
      <c r="F23" s="12"/>
      <c r="G23" s="12"/>
      <c r="H23" s="12"/>
    </row>
    <row r="24" spans="2:8" x14ac:dyDescent="0.3">
      <c r="B24" s="3"/>
      <c r="C24" s="12"/>
      <c r="D24" s="12"/>
      <c r="E24" s="12"/>
      <c r="F24" s="12"/>
      <c r="G24" s="12"/>
      <c r="H24" s="12"/>
    </row>
    <row r="25" spans="2:8" x14ac:dyDescent="0.3">
      <c r="B25" s="3"/>
      <c r="C25" s="12"/>
      <c r="D25" s="12"/>
      <c r="E25" s="12"/>
      <c r="F25" s="12"/>
      <c r="G25" s="12"/>
      <c r="H25" s="12"/>
    </row>
    <row r="26" spans="2:8" x14ac:dyDescent="0.3">
      <c r="B26" s="3"/>
      <c r="C26" s="12"/>
      <c r="D26" s="12"/>
      <c r="E26" s="12"/>
      <c r="F26" s="12"/>
      <c r="G26" s="12"/>
      <c r="H26" s="12"/>
    </row>
    <row r="27" spans="2:8" x14ac:dyDescent="0.3">
      <c r="B27" s="3"/>
      <c r="C27" s="12"/>
      <c r="D27" s="12"/>
      <c r="E27" s="12"/>
      <c r="F27" s="12"/>
      <c r="G27" s="12"/>
      <c r="H27" s="12"/>
    </row>
    <row r="28" spans="2:8" x14ac:dyDescent="0.3">
      <c r="B28" s="3"/>
      <c r="C28" s="12"/>
      <c r="D28" s="12"/>
      <c r="E28" s="12"/>
      <c r="F28" s="12"/>
      <c r="G28" s="12"/>
      <c r="H28" s="12"/>
    </row>
    <row r="29" spans="2:8" x14ac:dyDescent="0.3">
      <c r="B29" s="3"/>
      <c r="C29" s="12"/>
      <c r="D29" s="12"/>
      <c r="E29" s="12"/>
      <c r="F29" s="12"/>
      <c r="G29" s="12"/>
      <c r="H29" s="12"/>
    </row>
    <row r="30" spans="2:8" x14ac:dyDescent="0.3">
      <c r="B30" s="3"/>
      <c r="C30" s="12"/>
      <c r="D30" s="12"/>
      <c r="E30" s="12"/>
      <c r="F30" s="12"/>
      <c r="G30" s="12"/>
      <c r="H30" s="12"/>
    </row>
    <row r="31" spans="2:8" x14ac:dyDescent="0.3">
      <c r="B31" s="3"/>
      <c r="C31" s="12"/>
      <c r="D31" s="12"/>
      <c r="E31" s="12"/>
      <c r="F31" s="12"/>
      <c r="G31" s="12"/>
      <c r="H31" s="12"/>
    </row>
    <row r="32" spans="2:8" x14ac:dyDescent="0.3">
      <c r="B32" s="3"/>
      <c r="C32" s="12"/>
      <c r="D32" s="12"/>
      <c r="E32" s="12"/>
      <c r="F32" s="12"/>
      <c r="G32" s="12"/>
      <c r="H32" s="12"/>
    </row>
    <row r="33" spans="2:8" x14ac:dyDescent="0.3">
      <c r="B33" s="3"/>
      <c r="C33" s="12"/>
      <c r="D33" s="12"/>
      <c r="E33" s="12"/>
      <c r="F33" s="12"/>
      <c r="G33" s="12"/>
      <c r="H33" s="12"/>
    </row>
    <row r="34" spans="2:8" x14ac:dyDescent="0.3">
      <c r="B34" s="3"/>
      <c r="C34" s="12"/>
      <c r="D34" s="12"/>
      <c r="E34" s="12"/>
      <c r="F34" s="12"/>
      <c r="G34" s="12"/>
      <c r="H34" s="1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9217" r:id="rId3" name="cmd성적등록">
          <controlPr defaultSize="0" autoLine="0" r:id="rId4">
            <anchor moveWithCells="1">
              <from>
                <xdr:col>6</xdr:col>
                <xdr:colOff>9525</xdr:colOff>
                <xdr:row>0</xdr:row>
                <xdr:rowOff>76200</xdr:rowOff>
              </from>
              <to>
                <xdr:col>6</xdr:col>
                <xdr:colOff>838200</xdr:colOff>
                <xdr:row>2</xdr:row>
                <xdr:rowOff>123825</xdr:rowOff>
              </to>
            </anchor>
          </controlPr>
        </control>
      </mc:Choice>
      <mc:Fallback>
        <control shapeId="9217" r:id="rId3" name="cmd성적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용갑 김</dc:creator>
  <cp:lastModifiedBy>아란 김</cp:lastModifiedBy>
  <cp:lastPrinted>2025-02-21T02:22:57Z</cp:lastPrinted>
  <dcterms:created xsi:type="dcterms:W3CDTF">2025-02-21T01:54:08Z</dcterms:created>
  <dcterms:modified xsi:type="dcterms:W3CDTF">2026-02-06T08:28:07Z</dcterms:modified>
</cp:coreProperties>
</file>