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1f6b1b32736cbe/바탕 화면/기출/04회/"/>
    </mc:Choice>
  </mc:AlternateContent>
  <xr:revisionPtr revIDLastSave="196" documentId="13_ncr:1_{3A93BA7E-2AEC-4AB5-A517-EE10575F305B}" xr6:coauthVersionLast="47" xr6:coauthVersionMax="47" xr10:uidLastSave="{D5EF8D1B-7B06-41DB-BC21-7A460420DF1E}"/>
  <bookViews>
    <workbookView xWindow="-98" yWindow="-98" windowWidth="21795" windowHeight="12975" tabRatio="721" activeTab="5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'기본작업-1'!$A$2:$F$32</definedName>
    <definedName name="_xleta.SUBSTITUTE" hidden="1" xlm="1">#NAME?</definedName>
    <definedName name="_xleta.T" hidden="1" xlm="1">#NAME?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K10" i="3" a="1"/>
  <c r="K10" i="3"/>
  <c r="K11" i="3" a="1"/>
  <c r="K11" i="3"/>
  <c r="K12" i="3" a="1"/>
  <c r="K12" i="3"/>
  <c r="K13" i="3" a="1"/>
  <c r="K13" i="3" s="1"/>
  <c r="K14" i="3" a="1"/>
  <c r="K14" i="3" s="1"/>
  <c r="K15" i="3" a="1"/>
  <c r="K15" i="3"/>
  <c r="K16" i="3" a="1"/>
  <c r="K16" i="3"/>
  <c r="K17" i="3" a="1"/>
  <c r="K17" i="3"/>
  <c r="K9" i="3" a="1"/>
  <c r="K9" i="3" s="1"/>
  <c r="K3" i="3"/>
  <c r="L3" i="3"/>
  <c r="M3" i="3"/>
  <c r="K4" i="3"/>
  <c r="L4" i="3"/>
  <c r="M4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4" i="3" a="1"/>
  <c r="A4" i="3"/>
  <c r="A5" i="3" a="1"/>
  <c r="A5" i="3" s="1"/>
  <c r="A6" i="3" a="1"/>
  <c r="A6" i="3"/>
  <c r="A7" i="3" a="1"/>
  <c r="A7" i="3"/>
  <c r="A8" i="3" a="1"/>
  <c r="A8" i="3" s="1"/>
  <c r="A9" i="3" a="1"/>
  <c r="A9" i="3"/>
  <c r="A10" i="3" a="1"/>
  <c r="A10" i="3"/>
  <c r="A11" i="3" a="1"/>
  <c r="A11" i="3" s="1"/>
  <c r="A12" i="3" a="1"/>
  <c r="A12" i="3"/>
  <c r="A13" i="3" a="1"/>
  <c r="A13" i="3"/>
  <c r="A14" i="3" a="1"/>
  <c r="A14" i="3"/>
  <c r="A15" i="3" a="1"/>
  <c r="A15" i="3"/>
  <c r="A16" i="3" a="1"/>
  <c r="A16" i="3"/>
  <c r="A17" i="3" a="1"/>
  <c r="A17" i="3"/>
  <c r="A18" i="3" a="1"/>
  <c r="A18" i="3"/>
  <c r="A19" i="3" a="1"/>
  <c r="A19" i="3"/>
  <c r="A20" i="3" a="1"/>
  <c r="A20" i="3"/>
  <c r="A21" i="3" a="1"/>
  <c r="A21" i="3"/>
  <c r="A22" i="3" a="1"/>
  <c r="A22" i="3"/>
  <c r="A23" i="3" a="1"/>
  <c r="A23" i="3"/>
  <c r="A24" i="3" a="1"/>
  <c r="A24" i="3"/>
  <c r="A25" i="3" a="1"/>
  <c r="A25" i="3"/>
  <c r="A3" i="3" a="1"/>
  <c r="A3" i="3" s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P6" i="2" l="1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690F0AE7-2580-46E1-8557-8A75466129BB}" name="MS Access Database_Query3" type="1" refreshedVersion="8" background="1">
    <dbPr connection="DSN=MS Access Database;DBQ=C:\기출\04회\국가별수출입현황.accdb;DefaultDir=C:\기출\04회;DriverId=25;FIL=MS Access;MaxBufferSize=2048;PageTimeout=5;" command="SELECT 수출입현황.구분, 수출입현황.날짜, 수출입현황.금액_x000d__x000a_FROM `C:\기출\04회\국가별수출입현황.accdb`.수출입현황 수출입현황"/>
  </connection>
  <connection id="5" xr16:uid="{B76EC7A9-6927-4798-8FB4-7E0063F9FCC1}" name="MS Access Database_Query4" type="1" refreshedVersion="8" background="1">
    <dbPr connection="DSN=MS Access Database;DBQ=C:\기출\04회\국가별수출입현황.accdb;DefaultDir=C:\기출\04회;DriverId=25;FIL=MS Access;MaxBufferSize=2048;PageTimeout=5;" command="SELECT 수출입현황.구분, 수출입현황.날짜, 수출입현황.금액_x000d__x000a_FROM `C:\기출\04회\국가별수출입현황.accdb`.수출입현황 수출입현황"/>
  </connection>
</connections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<sst xmlns="http://schemas.openxmlformats.org/spreadsheetml/2006/main" count="485" uniqueCount="201">
  <si>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</si>
  <si>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</si>
  <si>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</si>
  <si>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</si>
  <si>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</si>
  <si>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</si>
  <si>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</si>
  <si>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</si>
  <si>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</si>
  <si>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</si>
  <si>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</si>
  <si>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</si>
  <si>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</si>
  <si>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</si>
  <si>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</si>
  <si>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</si>
  <si>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</si>
  <si>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</si>
  <si>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</si>
  <si>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</si>
  <si>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</si>
  <si>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</si>
  <si>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</si>
  <si>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</si>
  <si>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</si>
  <si>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</si>
  <si>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</si>
  <si>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</si>
  <si>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</si>
  <si>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</si>
  <si>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</si>
  <si>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</si>
  <si>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</si>
  <si>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</si>
  <si>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</si>
  <si>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</si>
  <si>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</si>
  <si>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</si>
  <si>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</si>
  <si>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</si>
  <si>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</si>
  <si>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</si>
  <si>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</si>
  <si>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</si>
  <si>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</si>
  <si>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</si>
  <si>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</si>
  <si>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</si>
  <si>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</si>
  <si>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</si>
  <si>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</si>
  <si>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</si>
  <si>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</si>
  <si>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</si>
  <si>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</si>
  <si>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</si>
  <si>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</si>
  <si>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</si>
  <si>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</si>
  <si>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</si>
  <si>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</si>
  <si>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</si>
  <si>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</si>
  <si>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</si>
  <si>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</si>
  <si>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</si>
  <si>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</si>
  <si>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</si>
  <si>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</si>
  <si>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</si>
  <si>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</si>
  <si>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</si>
  <si>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</si>
  <si>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</si>
  <si>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</si>
  <si>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</si>
  <si>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</si>
  <si>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</si>
  <si>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</si>
  <si>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</si>
  <si>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</si>
  <si>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</si>
  <si>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</si>
  <si>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</si>
  <si>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</si>
  <si>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</si>
  <si>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</si>
  <si>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</si>
  <si>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</si>
  <si>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</si>
  <si>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</si>
  <si>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</si>
  <si>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</si>
  <si>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</si>
  <si>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</si>
  <si>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</si>
  <si>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</si>
  <si>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</si>
  <si>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</si>
  <si>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</si>
  <si>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</si>
  <si>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</si>
  <si>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</si>
  <si>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</si>
  <si>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</si>
  <si>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</si>
  <si>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</si>
  <si>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</si>
  <si>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</si>
  <si>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</si>
  <si>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</si>
  <si>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</si>
  <si>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</si>
  <si>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</si>
  <si>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</si>
  <si>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</si>
  <si>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</si>
  <si>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</si>
  <si>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</si>
  <si>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</si>
  <si>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</si>
  <si>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</si>
  <si>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</si>
  <si>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</si>
  <si>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</si>
  <si>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</si>
  <si>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</si>
  <si>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</si>
  <si>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</si>
  <si>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</si>
  <si>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</si>
  <si>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</si>
  <si>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</si>
  <si>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</si>
  <si>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</si>
  <si>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</si>
  <si>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</si>
  <si>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</si>
  <si>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</si>
  <si>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</si>
  <si>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</si>
  <si>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</si>
  <si>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</si>
  <si>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</si>
  <si>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</si>
  <si>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</si>
  <si>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</si>
  <si>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</si>
  <si>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</si>
  <si>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</si>
  <si>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</si>
  <si>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</si>
  <si>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</si>
  <si>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</si>
  <si>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</si>
  <si>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</si>
  <si>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</si>
  <si>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</si>
  <si>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</si>
  <si>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</si>
  <si>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</si>
  <si>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</si>
  <si>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</si>
  <si>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</si>
  <si>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</si>
  <si>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</si>
  <si>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</si>
  <si>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</si>
  <si>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</si>
  <si>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</si>
  <si>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</si>
  <si>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</si>
  <si>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</si>
  <si>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</si>
  <si>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</si>
  <si>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</si>
  <si>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</si>
  <si>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</si>
  <si>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</si>
  <si>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</si>
  <si>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</si>
  <si>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</si>
  <si>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구분</t>
  </si>
  <si>
    <t>날짜</t>
  </si>
  <si>
    <t>수출금액</t>
  </si>
  <si>
    <t>수입금액</t>
  </si>
  <si>
    <t>무역수지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</si>
  <si>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</si>
  <si>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</si>
  <si>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</si>
  <si>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</si>
  <si>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</si>
  <si>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</si>
  <si>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</si>
  <si>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</si>
  <si>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</si>
  <si>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</si>
  <si>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</si>
  <si>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</si>
  <si>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</si>
  <si>
    <t>평균 : 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</si>
</sst>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_ "/>
    <numFmt numFmtId="178" formatCode="yyyy\.mm\.dd"/>
    <numFmt numFmtId="179" formatCode="[Red][&gt;=9]&quot;★&quot;* 0.0;[Blue][&lt;1]&quot;●&quot;* 0.0;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3-4310-8F4C-0FF3A8A91F2E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3-4310-8F4C-0FF3A8A91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FDF5CCA5-6DF7-59A3-2A16-6FA3B4BCF990}"/>
            </a:ext>
          </a:extLst>
        </xdr:cNvPr>
        <xdr:cNvSpPr/>
      </xdr:nvSpPr>
      <xdr:spPr>
        <a:xfrm>
          <a:off x="5143500" y="642938"/>
          <a:ext cx="838200" cy="4286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726EB0CA-C803-AC09-331F-6EA285E6621D}"/>
            </a:ext>
          </a:extLst>
        </xdr:cNvPr>
        <xdr:cNvSpPr/>
      </xdr:nvSpPr>
      <xdr:spPr>
        <a:xfrm>
          <a:off x="5143500" y="1285875"/>
          <a:ext cx="838200" cy="4286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</xdr:row>
          <xdr:rowOff>76200</xdr:rowOff>
        </xdr:from>
        <xdr:to>
          <xdr:col>6</xdr:col>
          <xdr:colOff>0</xdr:colOff>
          <xdr:row>2</xdr:row>
          <xdr:rowOff>209550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재원" refreshedDate="46087.869455555556" backgroundQuery="1" createdVersion="8" refreshedVersion="8" minRefreshableVersion="3" recordCount="180" xr:uid="{4B72FBA9-4D12-4D55-B368-387D389D5518}">
  <cacheSource type="external" connectionId="5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BD8E6E-DBAA-4ADC-A797-BEEE0A5F3A2D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H6" sqref="H6:M10"/>
    </sheetView>
  </sheetViews>
  <sheetFormatPr defaultRowHeight="16.899999999999999" x14ac:dyDescent="0.6"/>
  <cols>
    <col min="3" max="3" width="12.875" customWidth="1"/>
    <col min="5" max="6" width="11" bestFit="1" customWidth="1"/>
    <col min="7" max="7" width="3.375" customWidth="1"/>
    <col min="12" max="13" width="11" bestFit="1" customWidth="1"/>
  </cols>
  <sheetData>
    <row r="1" spans="1:13" x14ac:dyDescent="0.6">
      <c r="A1" t="s">
        <v>135</v>
      </c>
    </row>
    <row r="2" spans="1:13" x14ac:dyDescent="0.6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6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AND(C3,IFERROR(SEARCH("공항",C3),FALSE),E3="국민")</f>
        <v>0</v>
      </c>
      <c r="I3" s="20"/>
    </row>
    <row r="4" spans="1:13" x14ac:dyDescent="0.6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6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6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6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6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6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6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6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6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6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6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6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6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6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6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6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6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6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6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6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6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6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6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6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6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6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6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6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6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6.899999999999999" x14ac:dyDescent="0.6"/>
  <sheetData>
    <row r="1" spans="1:17" x14ac:dyDescent="0.6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6">
      <c r="A2" s="2" t="s">
        <v>3</v>
      </c>
      <c r="B2" s="23" t="s">
        <v>20</v>
      </c>
      <c r="C2" s="23"/>
      <c r="D2" s="23" t="s">
        <v>21</v>
      </c>
      <c r="E2" s="23"/>
      <c r="F2" s="23" t="s">
        <v>22</v>
      </c>
      <c r="G2" s="23"/>
      <c r="H2" s="23" t="s">
        <v>23</v>
      </c>
      <c r="I2" s="23"/>
      <c r="J2" s="23" t="s">
        <v>24</v>
      </c>
      <c r="K2" s="23"/>
      <c r="L2" s="23" t="s">
        <v>25</v>
      </c>
      <c r="M2" s="23"/>
      <c r="N2" s="23" t="s">
        <v>26</v>
      </c>
      <c r="O2" s="23"/>
      <c r="P2" s="23" t="s">
        <v>27</v>
      </c>
    </row>
    <row r="3" spans="1:17" x14ac:dyDescent="0.6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3"/>
    </row>
    <row r="4" spans="1:17" x14ac:dyDescent="0.6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6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6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6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6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6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6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6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6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6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6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6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6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6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6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6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6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6">
      <c r="P24" s="11"/>
    </row>
    <row r="26" spans="1:17" x14ac:dyDescent="0.6">
      <c r="B26" s="7"/>
    </row>
    <row r="27" spans="1:17" x14ac:dyDescent="0.6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zoomScale="85" zoomScaleNormal="85" workbookViewId="0">
      <selection activeCell="K9" sqref="K9"/>
    </sheetView>
  </sheetViews>
  <sheetFormatPr defaultRowHeight="16.899999999999999" x14ac:dyDescent="0.6"/>
  <cols>
    <col min="1" max="1" width="15.5" bestFit="1" customWidth="1"/>
    <col min="2" max="2" width="17.75" customWidth="1"/>
    <col min="3" max="3" width="9.625" customWidth="1"/>
    <col min="4" max="4" width="10.25" customWidth="1"/>
    <col min="5" max="5" width="10.25" bestFit="1" customWidth="1"/>
    <col min="6" max="6" width="11.625" customWidth="1"/>
    <col min="7" max="7" width="17.25" bestFit="1" customWidth="1"/>
    <col min="8" max="8" width="9" bestFit="1" customWidth="1"/>
    <col min="9" max="9" width="3" customWidth="1"/>
    <col min="10" max="10" width="17.25" customWidth="1"/>
    <col min="11" max="11" width="11" customWidth="1"/>
    <col min="12" max="13" width="7.75" customWidth="1"/>
  </cols>
  <sheetData>
    <row r="1" spans="1:13" x14ac:dyDescent="0.6">
      <c r="A1" t="s">
        <v>0</v>
      </c>
      <c r="J1" t="s">
        <v>53</v>
      </c>
    </row>
    <row r="2" spans="1:13" x14ac:dyDescent="0.6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6">
      <c r="A3" s="2" t="str">
        <f t="array" ref="A3">LOOKUP(C3,{"세외수입","지방세"},{22,11})&amp;"-"&amp;SUBSTITUTE(E3,".","")&amp;"-"&amp;ROW()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/>
      <c r="H3" s="2" t="str">
        <f>IF(ISNUMBER(SEARCH("주택",B3)),"주택","")</f>
        <v>주택</v>
      </c>
      <c r="I3" s="17"/>
      <c r="J3" s="5" t="s">
        <v>7</v>
      </c>
      <c r="K3" s="16" t="str">
        <f t="shared" ref="K3:L4" si="0">TEXT(SUMIFS($D$3:$D$25,$C$3:$C$25,$J3,$E$3:$E$25,K$2&amp;"*")/SUMIFS($D$3:$D$25,$E$3:$E$25,K$2&amp;"*"),"0.0%")</f>
        <v>97.8%</v>
      </c>
      <c r="L3" s="16" t="str">
        <f t="shared" si="0"/>
        <v>98.6%</v>
      </c>
      <c r="M3" s="16" t="str">
        <f>TEXT(SUMIFS($D$3:$D$25,$C$3:$C$25,$J3,$E$3:$E$25,M$2&amp;"*")/SUMIFS($D$3:$D$25,$E$3:$E$25,M$2&amp;"*"),"0.0%")</f>
        <v>99.3%</v>
      </c>
    </row>
    <row r="4" spans="1:13" x14ac:dyDescent="0.6">
      <c r="A4" s="2" t="str">
        <f t="array" ref="A4">LOOKUP(C4,{"세외수입","지방세"},{22,11})&amp;"-"&amp;SUBSTITUTE(E4,".","")&amp;"-"&amp;ROW()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/>
      <c r="H4" s="2" t="str">
        <f t="shared" ref="H4:H25" si="1">IF(ISNUMBER(SEARCH("주택",B4)),"주택","")</f>
        <v/>
      </c>
      <c r="I4" s="17"/>
      <c r="J4" s="5" t="s">
        <v>8</v>
      </c>
      <c r="K4" s="16" t="str">
        <f t="shared" si="0"/>
        <v>2.2%</v>
      </c>
      <c r="L4" s="16" t="str">
        <f t="shared" si="0"/>
        <v>1.4%</v>
      </c>
      <c r="M4" s="16" t="str">
        <f>TEXT(SUMIFS($D$3:$D$25,$C$3:$C$25,$J4,$E$3:$E$25,M$2&amp;"*")/SUMIFS($D$3:$D$25,$E$3:$E$25,M$2&amp;"*"),"0.0%")</f>
        <v>0.7%</v>
      </c>
    </row>
    <row r="5" spans="1:13" x14ac:dyDescent="0.6">
      <c r="A5" s="2" t="str">
        <f t="array" ref="A5">LOOKUP(C5,{"세외수입","지방세"},{22,11})&amp;"-"&amp;SUBSTITUTE(E5,".","")&amp;"-"&amp;ROW()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/>
      <c r="H5" s="2" t="str">
        <f t="shared" si="1"/>
        <v/>
      </c>
      <c r="I5" s="17"/>
    </row>
    <row r="6" spans="1:13" x14ac:dyDescent="0.6">
      <c r="A6" s="2" t="str">
        <f t="array" ref="A6">LOOKUP(C6,{"세외수입","지방세"},{22,11})&amp;"-"&amp;SUBSTITUTE(E6,".","")&amp;"-"&amp;ROW()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/>
      <c r="H6" s="2" t="str">
        <f t="shared" si="1"/>
        <v>주택</v>
      </c>
      <c r="I6" s="17"/>
    </row>
    <row r="7" spans="1:13" x14ac:dyDescent="0.6">
      <c r="A7" s="2" t="str">
        <f t="array" ref="A7">LOOKUP(C7,{"세외수입","지방세"},{22,11})&amp;"-"&amp;SUBSTITUTE(E7,".","")&amp;"-"&amp;ROW()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/>
      <c r="H7" s="2" t="str">
        <f t="shared" si="1"/>
        <v/>
      </c>
      <c r="I7" s="17"/>
      <c r="J7" t="s">
        <v>55</v>
      </c>
    </row>
    <row r="8" spans="1:13" x14ac:dyDescent="0.6">
      <c r="A8" s="2" t="str">
        <f t="array" ref="A8">LOOKUP(C8,{"세외수입","지방세"},{22,11})&amp;"-"&amp;SUBSTITUTE(E8,".","")&amp;"-"&amp;ROW()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/>
      <c r="H8" s="2" t="str">
        <f t="shared" si="1"/>
        <v/>
      </c>
      <c r="I8" s="17"/>
      <c r="J8" s="2" t="s">
        <v>2</v>
      </c>
      <c r="K8" s="4" t="s">
        <v>4</v>
      </c>
    </row>
    <row r="9" spans="1:13" x14ac:dyDescent="0.6">
      <c r="A9" s="2" t="str">
        <f t="array" ref="A9">LOOKUP(C9,{"세외수입","지방세"},{22,11})&amp;"-"&amp;SUBSTITUTE(E9,".","")&amp;"-"&amp;ROW()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/>
      <c r="H9" s="2" t="str">
        <f t="shared" si="1"/>
        <v/>
      </c>
      <c r="I9" s="17"/>
      <c r="J9" s="5" t="s">
        <v>60</v>
      </c>
      <c r="K9" s="16" t="str">
        <f t="array" ref="K9">VLOOKUP(LARGE(($B$3:$B$25=J9)*D3:D25,1),$D$3:$E$25,2,FALSE)</f>
        <v>2024.05.05</v>
      </c>
    </row>
    <row r="10" spans="1:13" x14ac:dyDescent="0.6">
      <c r="A10" s="2" t="str">
        <f t="array" ref="A10">LOOKUP(C10,{"세외수입","지방세"},{22,11})&amp;"-"&amp;SUBSTITUTE(E10,".","")&amp;"-"&amp;ROW()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/>
      <c r="H10" s="2" t="str">
        <f t="shared" si="1"/>
        <v/>
      </c>
      <c r="I10" s="17"/>
      <c r="J10" s="5" t="s">
        <v>61</v>
      </c>
      <c r="K10" s="16" t="str">
        <f t="array" ref="K10">VLOOKUP(LARGE(($B$3:$B$25=J10)*D4:D26,1),$D$3:$E$25,2,FALSE)</f>
        <v>2024.05.25</v>
      </c>
    </row>
    <row r="11" spans="1:13" x14ac:dyDescent="0.6">
      <c r="A11" s="2" t="str">
        <f t="array" ref="A11">LOOKUP(C11,{"세외수입","지방세"},{22,11})&amp;"-"&amp;SUBSTITUTE(E11,".","")&amp;"-"&amp;ROW()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/>
      <c r="H11" s="2" t="str">
        <f t="shared" si="1"/>
        <v/>
      </c>
      <c r="I11" s="17"/>
      <c r="J11" s="5" t="s">
        <v>58</v>
      </c>
      <c r="K11" s="16" t="str">
        <f t="array" ref="K11">VLOOKUP(LARGE(($B$3:$B$25=J11)*D5:D27,1),$D$3:$E$25,2,FALSE)</f>
        <v>2023.08.14</v>
      </c>
    </row>
    <row r="12" spans="1:13" x14ac:dyDescent="0.6">
      <c r="A12" s="2" t="str">
        <f t="array" ref="A12">LOOKUP(C12,{"세외수입","지방세"},{22,11})&amp;"-"&amp;SUBSTITUTE(E12,".","")&amp;"-"&amp;ROW()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/>
      <c r="H12" s="2" t="str">
        <f t="shared" si="1"/>
        <v/>
      </c>
      <c r="I12" s="17"/>
      <c r="J12" s="5" t="s">
        <v>10</v>
      </c>
      <c r="K12" s="16" t="str">
        <f t="array" ref="K12">VLOOKUP(LARGE(($B$3:$B$25=J12)*D6:D28,1),$D$3:$E$25,2,FALSE)</f>
        <v>2023.05.12</v>
      </c>
    </row>
    <row r="13" spans="1:13" x14ac:dyDescent="0.6">
      <c r="A13" s="2" t="str">
        <f t="array" ref="A13">LOOKUP(C13,{"세외수입","지방세"},{22,11})&amp;"-"&amp;SUBSTITUTE(E13,".","")&amp;"-"&amp;ROW()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/>
      <c r="H13" s="2" t="str">
        <f t="shared" si="1"/>
        <v/>
      </c>
      <c r="I13" s="17"/>
      <c r="J13" s="5" t="s">
        <v>11</v>
      </c>
      <c r="K13" s="16" t="str">
        <f t="array" ref="K13">VLOOKUP(LARGE(($B$3:$B$25=J13)*D7:D29,1),$D$3:$E$25,2,FALSE)</f>
        <v>2023.12.11</v>
      </c>
    </row>
    <row r="14" spans="1:13" x14ac:dyDescent="0.6">
      <c r="A14" s="2" t="str">
        <f t="array" ref="A14">LOOKUP(C14,{"세외수입","지방세"},{22,11})&amp;"-"&amp;SUBSTITUTE(E14,".","")&amp;"-"&amp;ROW()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/>
      <c r="H14" s="2" t="str">
        <f t="shared" si="1"/>
        <v>주택</v>
      </c>
      <c r="I14" s="17"/>
      <c r="J14" s="5" t="s">
        <v>56</v>
      </c>
      <c r="K14" s="16" t="str">
        <f t="array" ref="K14">VLOOKUP(LARGE(($B$3:$B$25=J14)*D8:D30,1),$D$3:$E$25,2,FALSE)</f>
        <v>2024.12.22</v>
      </c>
    </row>
    <row r="15" spans="1:13" x14ac:dyDescent="0.6">
      <c r="A15" s="2" t="str">
        <f t="array" ref="A15">LOOKUP(C15,{"세외수입","지방세"},{22,11})&amp;"-"&amp;SUBSTITUTE(E15,".","")&amp;"-"&amp;ROW()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/>
      <c r="H15" s="2" t="str">
        <f t="shared" si="1"/>
        <v/>
      </c>
      <c r="I15" s="17"/>
      <c r="J15" s="5" t="s">
        <v>59</v>
      </c>
      <c r="K15" s="16" t="str">
        <f t="array" ref="K15">VLOOKUP(LARGE(($B$3:$B$25=J15)*D9:D31,1),$D$3:$E$25,2,FALSE)</f>
        <v>2024.01.15</v>
      </c>
    </row>
    <row r="16" spans="1:13" x14ac:dyDescent="0.6">
      <c r="A16" s="2" t="str">
        <f t="array" ref="A16">LOOKUP(C16,{"세외수입","지방세"},{22,11})&amp;"-"&amp;SUBSTITUTE(E16,".","")&amp;"-"&amp;ROW()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/>
      <c r="H16" s="2" t="str">
        <f t="shared" si="1"/>
        <v/>
      </c>
      <c r="I16" s="17"/>
      <c r="J16" s="5" t="s">
        <v>57</v>
      </c>
      <c r="K16" s="16" t="str">
        <f t="array" ref="K16">VLOOKUP(LARGE(($B$3:$B$25=J16)*D10:D32,1),$D$3:$E$25,2,FALSE)</f>
        <v>2025.06.05</v>
      </c>
    </row>
    <row r="17" spans="1:11" x14ac:dyDescent="0.6">
      <c r="A17" s="2" t="str">
        <f t="array" ref="A17">LOOKUP(C17,{"세외수입","지방세"},{22,11})&amp;"-"&amp;SUBSTITUTE(E17,".","")&amp;"-"&amp;ROW()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/>
      <c r="H17" s="2" t="str">
        <f t="shared" si="1"/>
        <v/>
      </c>
      <c r="I17" s="17"/>
      <c r="J17" s="5" t="s">
        <v>9</v>
      </c>
      <c r="K17" s="16" t="str">
        <f t="array" ref="K17">VLOOKUP(LARGE(($B$3:$B$25=J17)*D11:D33,1),$D$3:$E$25,2,FALSE)</f>
        <v>2025.06.05</v>
      </c>
    </row>
    <row r="18" spans="1:11" x14ac:dyDescent="0.6">
      <c r="A18" s="2" t="str">
        <f t="array" ref="A18">LOOKUP(C18,{"세외수입","지방세"},{22,11})&amp;"-"&amp;SUBSTITUTE(E18,".","")&amp;"-"&amp;ROW()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/>
      <c r="H18" s="2" t="str">
        <f t="shared" si="1"/>
        <v>주택</v>
      </c>
      <c r="I18" s="17"/>
    </row>
    <row r="19" spans="1:11" x14ac:dyDescent="0.6">
      <c r="A19" s="2" t="str">
        <f t="array" ref="A19">LOOKUP(C19,{"세외수입","지방세"},{22,11})&amp;"-"&amp;SUBSTITUTE(E19,".","")&amp;"-"&amp;ROW()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/>
      <c r="H19" s="2" t="str">
        <f t="shared" si="1"/>
        <v/>
      </c>
      <c r="I19" s="17"/>
    </row>
    <row r="20" spans="1:11" x14ac:dyDescent="0.6">
      <c r="A20" s="2" t="str">
        <f t="array" ref="A20">LOOKUP(C20,{"세외수입","지방세"},{22,11})&amp;"-"&amp;SUBSTITUTE(E20,".","")&amp;"-"&amp;ROW()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/>
      <c r="H20" s="2" t="str">
        <f t="shared" si="1"/>
        <v/>
      </c>
      <c r="I20" s="17"/>
    </row>
    <row r="21" spans="1:11" x14ac:dyDescent="0.6">
      <c r="A21" s="2" t="str">
        <f t="array" ref="A21">LOOKUP(C21,{"세외수입","지방세"},{22,11})&amp;"-"&amp;SUBSTITUTE(E21,".","")&amp;"-"&amp;ROW()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/>
      <c r="H21" s="2" t="str">
        <f t="shared" si="1"/>
        <v/>
      </c>
      <c r="I21" s="17"/>
    </row>
    <row r="22" spans="1:11" x14ac:dyDescent="0.6">
      <c r="A22" s="2" t="str">
        <f t="array" ref="A22">LOOKUP(C22,{"세외수입","지방세"},{22,11})&amp;"-"&amp;SUBSTITUTE(E22,".","")&amp;"-"&amp;ROW()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/>
      <c r="H22" s="2" t="str">
        <f t="shared" si="1"/>
        <v/>
      </c>
      <c r="I22" s="17"/>
    </row>
    <row r="23" spans="1:11" x14ac:dyDescent="0.6">
      <c r="A23" s="2" t="str">
        <f t="array" ref="A23">LOOKUP(C23,{"세외수입","지방세"},{22,11})&amp;"-"&amp;SUBSTITUTE(E23,".","")&amp;"-"&amp;ROW()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/>
      <c r="H23" s="2" t="str">
        <f t="shared" si="1"/>
        <v/>
      </c>
      <c r="I23" s="17"/>
    </row>
    <row r="24" spans="1:11" x14ac:dyDescent="0.6">
      <c r="A24" s="2" t="str">
        <f t="array" ref="A24">LOOKUP(C24,{"세외수입","지방세"},{22,11})&amp;"-"&amp;SUBSTITUTE(E24,".","")&amp;"-"&amp;ROW()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/>
      <c r="H24" s="2" t="str">
        <f t="shared" si="1"/>
        <v/>
      </c>
      <c r="I24" s="17"/>
    </row>
    <row r="25" spans="1:11" x14ac:dyDescent="0.6">
      <c r="A25" s="2" t="str">
        <f t="array" ref="A25">LOOKUP(C25,{"세외수입","지방세"},{22,11})&amp;"-"&amp;SUBSTITUTE(E25,".","")&amp;"-"&amp;ROW()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/>
      <c r="H25" s="2" t="str">
        <f t="shared" si="1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topLeftCell="A4" workbookViewId="0">
      <selection activeCell="B11" sqref="B11"/>
    </sheetView>
  </sheetViews>
  <sheetFormatPr defaultRowHeight="16.899999999999999" x14ac:dyDescent="0.6"/>
  <cols>
    <col min="2" max="2" width="17.9375" bestFit="1" customWidth="1"/>
    <col min="3" max="3" width="12.375" bestFit="1" customWidth="1"/>
    <col min="4" max="4" width="8.25" bestFit="1" customWidth="1"/>
    <col min="5" max="5" width="13.375" bestFit="1" customWidth="1"/>
    <col min="6" max="6" width="10.75" bestFit="1" customWidth="1"/>
    <col min="7" max="7" width="9.625" bestFit="1" customWidth="1"/>
    <col min="8" max="8" width="11.625" bestFit="1" customWidth="1"/>
    <col min="9" max="9" width="12" bestFit="1" customWidth="1"/>
    <col min="10" max="10" width="9.625" bestFit="1" customWidth="1"/>
    <col min="11" max="11" width="10.375" bestFit="1" customWidth="1"/>
    <col min="12" max="12" width="10.75" bestFit="1" customWidth="1"/>
    <col min="13" max="13" width="12" bestFit="1" customWidth="1"/>
  </cols>
  <sheetData>
    <row r="2" spans="2:5" x14ac:dyDescent="0.6">
      <c r="B2" s="21" t="s">
        <v>193</v>
      </c>
      <c r="C2" s="21" t="s">
        <v>183</v>
      </c>
      <c r="D2" s="21" t="s">
        <v>182</v>
      </c>
      <c r="E2" t="s">
        <v>200</v>
      </c>
    </row>
    <row r="3" spans="2:5" x14ac:dyDescent="0.6">
      <c r="B3" t="s">
        <v>194</v>
      </c>
      <c r="C3" t="s">
        <v>175</v>
      </c>
      <c r="D3" t="s">
        <v>186</v>
      </c>
      <c r="E3" s="11">
        <v>90603.6</v>
      </c>
    </row>
    <row r="4" spans="2:5" x14ac:dyDescent="0.6">
      <c r="D4" t="s">
        <v>185</v>
      </c>
      <c r="E4" s="11">
        <v>3268500</v>
      </c>
    </row>
    <row r="5" spans="2:5" x14ac:dyDescent="0.6">
      <c r="D5" t="s">
        <v>184</v>
      </c>
      <c r="E5" s="11">
        <v>3359103.5</v>
      </c>
    </row>
    <row r="6" spans="2:5" x14ac:dyDescent="0.6">
      <c r="C6" t="s">
        <v>187</v>
      </c>
      <c r="E6" s="11">
        <v>2239402.3666666667</v>
      </c>
    </row>
    <row r="7" spans="2:5" x14ac:dyDescent="0.6">
      <c r="C7" t="s">
        <v>176</v>
      </c>
      <c r="D7" t="s">
        <v>186</v>
      </c>
      <c r="E7" s="11">
        <v>280166.90000000002</v>
      </c>
    </row>
    <row r="8" spans="2:5" x14ac:dyDescent="0.6">
      <c r="D8" t="s">
        <v>185</v>
      </c>
      <c r="E8" s="11">
        <v>2992106.4</v>
      </c>
    </row>
    <row r="9" spans="2:5" x14ac:dyDescent="0.6">
      <c r="D9" t="s">
        <v>184</v>
      </c>
      <c r="E9" s="11">
        <v>3272273.4</v>
      </c>
    </row>
    <row r="10" spans="2:5" x14ac:dyDescent="0.6">
      <c r="C10" t="s">
        <v>188</v>
      </c>
      <c r="E10" s="11">
        <v>2181515.5666666669</v>
      </c>
    </row>
    <row r="11" spans="2:5" x14ac:dyDescent="0.6">
      <c r="C11" t="s">
        <v>177</v>
      </c>
      <c r="D11" t="s">
        <v>186</v>
      </c>
      <c r="E11" s="11">
        <v>343305.9</v>
      </c>
    </row>
    <row r="12" spans="2:5" x14ac:dyDescent="0.6">
      <c r="D12" t="s">
        <v>185</v>
      </c>
      <c r="E12" s="11">
        <v>3259925.4</v>
      </c>
    </row>
    <row r="13" spans="2:5" x14ac:dyDescent="0.6">
      <c r="D13" t="s">
        <v>184</v>
      </c>
      <c r="E13" s="11">
        <v>3603231.4</v>
      </c>
    </row>
    <row r="14" spans="2:5" x14ac:dyDescent="0.6">
      <c r="C14" t="s">
        <v>189</v>
      </c>
      <c r="E14" s="11">
        <v>2402154.2333333334</v>
      </c>
    </row>
    <row r="15" spans="2:5" x14ac:dyDescent="0.6">
      <c r="B15" t="s">
        <v>196</v>
      </c>
      <c r="E15" s="11">
        <v>204692165</v>
      </c>
    </row>
    <row r="16" spans="2:5" x14ac:dyDescent="0.6">
      <c r="B16" t="s">
        <v>197</v>
      </c>
      <c r="E16" s="11">
        <v>2274357.388888889</v>
      </c>
    </row>
    <row r="17" spans="2:5" x14ac:dyDescent="0.6">
      <c r="B17" t="s">
        <v>195</v>
      </c>
      <c r="C17" t="s">
        <v>178</v>
      </c>
      <c r="D17" t="s">
        <v>186</v>
      </c>
      <c r="E17" s="11">
        <v>-155756.9</v>
      </c>
    </row>
    <row r="18" spans="2:5" x14ac:dyDescent="0.6">
      <c r="D18" t="s">
        <v>185</v>
      </c>
      <c r="E18" s="11">
        <v>2947479.4</v>
      </c>
    </row>
    <row r="19" spans="2:5" x14ac:dyDescent="0.6">
      <c r="D19" t="s">
        <v>184</v>
      </c>
      <c r="E19" s="11">
        <v>2791722.4</v>
      </c>
    </row>
    <row r="20" spans="2:5" x14ac:dyDescent="0.6">
      <c r="C20" t="s">
        <v>190</v>
      </c>
      <c r="E20" s="11">
        <v>1861148.3</v>
      </c>
    </row>
    <row r="21" spans="2:5" x14ac:dyDescent="0.6">
      <c r="C21" t="s">
        <v>179</v>
      </c>
      <c r="D21" t="s">
        <v>186</v>
      </c>
      <c r="E21" s="11">
        <v>122159.6</v>
      </c>
    </row>
    <row r="22" spans="2:5" x14ac:dyDescent="0.6">
      <c r="D22" t="s">
        <v>185</v>
      </c>
      <c r="E22" s="11">
        <v>2827070.6</v>
      </c>
    </row>
    <row r="23" spans="2:5" x14ac:dyDescent="0.6">
      <c r="D23" t="s">
        <v>184</v>
      </c>
      <c r="E23" s="11">
        <v>2949230.2</v>
      </c>
    </row>
    <row r="24" spans="2:5" x14ac:dyDescent="0.6">
      <c r="C24" t="s">
        <v>191</v>
      </c>
      <c r="E24" s="11">
        <v>1966153.4666666666</v>
      </c>
    </row>
    <row r="25" spans="2:5" x14ac:dyDescent="0.6">
      <c r="C25" t="s">
        <v>180</v>
      </c>
      <c r="D25" t="s">
        <v>186</v>
      </c>
      <c r="E25" s="11">
        <v>165752</v>
      </c>
    </row>
    <row r="26" spans="2:5" x14ac:dyDescent="0.6">
      <c r="D26" t="s">
        <v>185</v>
      </c>
      <c r="E26" s="11">
        <v>3112506.2</v>
      </c>
    </row>
    <row r="27" spans="2:5" x14ac:dyDescent="0.6">
      <c r="D27" t="s">
        <v>184</v>
      </c>
      <c r="E27" s="11">
        <v>3278258.1</v>
      </c>
    </row>
    <row r="28" spans="2:5" x14ac:dyDescent="0.6">
      <c r="C28" t="s">
        <v>192</v>
      </c>
      <c r="E28" s="11">
        <v>2185505.4333333331</v>
      </c>
    </row>
    <row r="29" spans="2:5" x14ac:dyDescent="0.6">
      <c r="B29" t="s">
        <v>198</v>
      </c>
      <c r="E29" s="11">
        <v>180384216</v>
      </c>
    </row>
    <row r="30" spans="2:5" x14ac:dyDescent="0.6">
      <c r="B30" t="s">
        <v>199</v>
      </c>
      <c r="E30" s="11">
        <v>2004269.0666666667</v>
      </c>
    </row>
    <row r="31" spans="2:5" x14ac:dyDescent="0.6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K3" sqref="K3:Q6"/>
    </sheetView>
  </sheetViews>
  <sheetFormatPr defaultRowHeight="16.899999999999999" x14ac:dyDescent="0.6"/>
  <cols>
    <col min="1" max="1" width="1.625" customWidth="1"/>
    <col min="3" max="3" width="10" customWidth="1"/>
    <col min="4" max="7" width="11.625" bestFit="1" customWidth="1"/>
    <col min="8" max="8" width="10.625" bestFit="1" customWidth="1"/>
    <col min="9" max="9" width="11.625" bestFit="1" customWidth="1"/>
    <col min="10" max="10" width="2.25" customWidth="1"/>
    <col min="11" max="11" width="10" customWidth="1"/>
    <col min="12" max="15" width="11.625" bestFit="1" customWidth="1"/>
    <col min="16" max="16" width="10.625" bestFit="1" customWidth="1"/>
    <col min="17" max="17" width="11.625" bestFit="1" customWidth="1"/>
    <col min="18" max="18" width="10.625" customWidth="1"/>
  </cols>
  <sheetData>
    <row r="2" spans="2:17" x14ac:dyDescent="0.6">
      <c r="B2" t="s">
        <v>0</v>
      </c>
      <c r="K2" t="s">
        <v>145</v>
      </c>
    </row>
    <row r="3" spans="2:17" x14ac:dyDescent="0.6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6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39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6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40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6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41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6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6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6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6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6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6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6">
      <c r="B15" t="s">
        <v>16</v>
      </c>
    </row>
    <row r="16" spans="2:17" x14ac:dyDescent="0.6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6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6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6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6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6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6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6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6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6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6">
      <c r="B27" t="s">
        <v>17</v>
      </c>
    </row>
    <row r="28" spans="2:9" x14ac:dyDescent="0.6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6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6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6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6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6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6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6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6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6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tabSelected="1" workbookViewId="0">
      <selection activeCell="P9" sqref="P9"/>
    </sheetView>
  </sheetViews>
  <sheetFormatPr defaultRowHeight="16.899999999999999" x14ac:dyDescent="0.6"/>
  <cols>
    <col min="1" max="1" width="1.625" customWidth="1"/>
    <col min="2" max="2" width="10.625" customWidth="1"/>
    <col min="3" max="6" width="9.5" customWidth="1"/>
    <col min="7" max="7" width="15.375" bestFit="1" customWidth="1"/>
    <col min="8" max="8" width="1.875" customWidth="1"/>
    <col min="9" max="9" width="11" customWidth="1"/>
  </cols>
  <sheetData>
    <row r="3" spans="2:7" x14ac:dyDescent="0.6">
      <c r="B3" s="1" t="s">
        <v>171</v>
      </c>
    </row>
    <row r="4" spans="2:7" x14ac:dyDescent="0.6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6">
      <c r="B5" s="12" t="s">
        <v>122</v>
      </c>
      <c r="C5" s="22">
        <v>13.25</v>
      </c>
      <c r="D5" s="22">
        <v>5.14</v>
      </c>
      <c r="E5" s="22">
        <v>0.21</v>
      </c>
      <c r="F5" s="22">
        <v>9.11</v>
      </c>
      <c r="G5" s="22">
        <v>5.28</v>
      </c>
    </row>
    <row r="6" spans="2:7" x14ac:dyDescent="0.6">
      <c r="B6" s="12" t="s">
        <v>123</v>
      </c>
      <c r="C6" s="22">
        <v>8.23</v>
      </c>
      <c r="D6" s="22">
        <v>6.32</v>
      </c>
      <c r="E6" s="22">
        <v>0.32</v>
      </c>
      <c r="F6" s="22">
        <v>7.25</v>
      </c>
      <c r="G6" s="22">
        <v>4.99</v>
      </c>
    </row>
    <row r="7" spans="2:7" x14ac:dyDescent="0.6">
      <c r="B7" s="12" t="s">
        <v>124</v>
      </c>
      <c r="C7" s="22">
        <v>8.81</v>
      </c>
      <c r="D7" s="22">
        <v>7.48</v>
      </c>
      <c r="E7" s="22">
        <v>0.69</v>
      </c>
      <c r="F7" s="22">
        <v>8.2799999999999994</v>
      </c>
      <c r="G7" s="22">
        <v>5.29</v>
      </c>
    </row>
    <row r="8" spans="2:7" x14ac:dyDescent="0.6">
      <c r="B8" s="12" t="s">
        <v>125</v>
      </c>
      <c r="C8" s="22">
        <v>10.5</v>
      </c>
      <c r="D8" s="22">
        <v>6.32</v>
      </c>
      <c r="E8" s="22">
        <v>0.88</v>
      </c>
      <c r="F8" s="22">
        <v>9.67</v>
      </c>
      <c r="G8" s="22">
        <v>6.34</v>
      </c>
    </row>
    <row r="9" spans="2:7" x14ac:dyDescent="0.6">
      <c r="B9" s="12" t="s">
        <v>126</v>
      </c>
      <c r="C9" s="22">
        <v>8.15</v>
      </c>
      <c r="D9" s="22">
        <v>3.65</v>
      </c>
      <c r="E9" s="22">
        <v>0.56999999999999995</v>
      </c>
      <c r="F9" s="22">
        <v>7.42</v>
      </c>
      <c r="G9" s="22">
        <v>4.5599999999999996</v>
      </c>
    </row>
    <row r="10" spans="2:7" x14ac:dyDescent="0.6">
      <c r="B10" s="12" t="s">
        <v>127</v>
      </c>
      <c r="C10" s="22">
        <v>9.6300000000000008</v>
      </c>
      <c r="D10" s="22">
        <v>1.33</v>
      </c>
      <c r="E10" s="22">
        <v>0.51</v>
      </c>
      <c r="F10" s="22">
        <v>7.61</v>
      </c>
      <c r="G10" s="22">
        <v>5.57</v>
      </c>
    </row>
    <row r="11" spans="2:7" x14ac:dyDescent="0.6">
      <c r="B11" s="12" t="s">
        <v>128</v>
      </c>
      <c r="C11" s="22">
        <v>7.42</v>
      </c>
      <c r="D11" s="22">
        <v>0.52</v>
      </c>
      <c r="E11" s="22">
        <v>0.2</v>
      </c>
      <c r="F11" s="22">
        <v>6.25</v>
      </c>
      <c r="G11" s="22">
        <v>4.9800000000000004</v>
      </c>
    </row>
    <row r="12" spans="2:7" x14ac:dyDescent="0.6">
      <c r="B12" s="12" t="s">
        <v>129</v>
      </c>
      <c r="C12" s="22">
        <v>6.81</v>
      </c>
      <c r="D12" s="22">
        <v>0.61</v>
      </c>
      <c r="E12" s="22">
        <v>0.14000000000000001</v>
      </c>
      <c r="F12" s="22">
        <v>5.74</v>
      </c>
      <c r="G12" s="22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workbookViewId="0">
      <selection activeCell="N21" sqref="N21"/>
    </sheetView>
  </sheetViews>
  <sheetFormatPr defaultRowHeight="16.899999999999999" x14ac:dyDescent="0.6"/>
  <cols>
    <col min="4" max="6" width="10.125" customWidth="1"/>
  </cols>
  <sheetData>
    <row r="2" spans="2:6" x14ac:dyDescent="0.6">
      <c r="B2" s="1" t="s">
        <v>172</v>
      </c>
    </row>
    <row r="3" spans="2:6" x14ac:dyDescent="0.6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6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6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6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6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6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6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6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6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6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6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6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6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6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6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6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6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6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6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6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6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6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6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6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6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6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6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/>
  </sheetViews>
  <sheetFormatPr defaultRowHeight="16.899999999999999" x14ac:dyDescent="0.6"/>
  <cols>
    <col min="1" max="1" width="1.625" customWidth="1"/>
    <col min="6" max="6" width="12.875" customWidth="1"/>
    <col min="7" max="7" width="2.75" customWidth="1"/>
  </cols>
  <sheetData>
    <row r="1" spans="2:9" x14ac:dyDescent="0.6">
      <c r="B1" t="s">
        <v>0</v>
      </c>
      <c r="C1" t="s">
        <v>146</v>
      </c>
    </row>
    <row r="2" spans="2:9" ht="21" customHeight="1" x14ac:dyDescent="0.6"/>
    <row r="3" spans="2:9" ht="21" customHeight="1" x14ac:dyDescent="0.6">
      <c r="H3" t="s">
        <v>16</v>
      </c>
    </row>
    <row r="4" spans="2:9" x14ac:dyDescent="0.6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6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6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6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6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6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6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6">
      <c r="B11" s="2"/>
      <c r="C11" s="2"/>
      <c r="D11" s="5"/>
      <c r="E11" s="2"/>
      <c r="F11" s="5"/>
    </row>
    <row r="12" spans="2:9" x14ac:dyDescent="0.6">
      <c r="B12" s="2"/>
      <c r="C12" s="2"/>
      <c r="D12" s="5"/>
      <c r="E12" s="2"/>
      <c r="F12" s="5"/>
    </row>
    <row r="13" spans="2:9" x14ac:dyDescent="0.6">
      <c r="B13" s="2"/>
      <c r="C13" s="2"/>
      <c r="D13" s="5"/>
      <c r="E13" s="2"/>
      <c r="F13" s="5"/>
    </row>
    <row r="14" spans="2:9" x14ac:dyDescent="0.6">
      <c r="B14" s="2"/>
      <c r="C14" s="2"/>
      <c r="D14" s="5"/>
      <c r="E14" s="2"/>
      <c r="F14" s="5"/>
    </row>
    <row r="15" spans="2:9" x14ac:dyDescent="0.6">
      <c r="B15" s="2"/>
      <c r="C15" s="2"/>
      <c r="D15" s="5"/>
      <c r="E15" s="2"/>
      <c r="F15" s="5"/>
    </row>
    <row r="16" spans="2:9" x14ac:dyDescent="0.6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428625</xdr:colOff>
                <xdr:row>1</xdr:row>
                <xdr:rowOff>76200</xdr:rowOff>
              </from>
              <to>
                <xdr:col>6</xdr:col>
                <xdr:colOff>0</xdr:colOff>
                <xdr:row>2</xdr:row>
                <xdr:rowOff>209550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재원 윤</cp:lastModifiedBy>
  <cp:lastPrinted>2026-03-06T11:46:59Z</cp:lastPrinted>
  <dcterms:created xsi:type="dcterms:W3CDTF">2025-01-23T06:42:19Z</dcterms:created>
  <dcterms:modified xsi:type="dcterms:W3CDTF">2026-03-06T13:29:52Z</dcterms:modified>
</cp:coreProperties>
</file>