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61A20D4-C194-4216-AF72-4765E8BB8E09}" xr6:coauthVersionLast="47" xr6:coauthVersionMax="47" xr10:uidLastSave="{00000000-0000-0000-0000-000000000000}"/>
  <bookViews>
    <workbookView xWindow="11424" yWindow="0" windowWidth="11712" windowHeight="12336" firstSheet="6" activeTab="7" xr2:uid="{F1EAE94D-91C6-43DA-A5C9-ABEEE54BD9EE}"/>
  </bookViews>
  <sheets>
    <sheet name="기본작업-1" sheetId="2" r:id="rId1"/>
    <sheet name="기본작업-2" sheetId="3" r:id="rId2"/>
    <sheet name="계산작업" sheetId="4" r:id="rId3"/>
    <sheet name="분석작업-1" sheetId="5" r:id="rId4"/>
    <sheet name="분석작업-2" sheetId="6" r:id="rId5"/>
    <sheet name="기타작업-1" sheetId="7" r:id="rId6"/>
    <sheet name="기타작업-2" sheetId="8" r:id="rId7"/>
    <sheet name="기타작업-3" sheetId="9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'기본작업-2'!$B$2:$K$50</definedName>
    <definedName name="_xlnm.Print_Titles" localSheetId="1">'기본작업-2'!$2:$2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 a="1"/>
  <c r="C32" i="4" s="1"/>
  <c r="D32" i="4" a="1"/>
  <c r="D32" i="4" s="1"/>
  <c r="C33" i="4" a="1"/>
  <c r="C33" i="4" s="1"/>
  <c r="D33" i="4" a="1"/>
  <c r="D33" i="4" s="1"/>
  <c r="B33" i="4" a="1"/>
  <c r="B33" i="4" s="1"/>
  <c r="B32" i="4" a="1"/>
  <c r="B32" i="4" s="1"/>
  <c r="I26" i="4" a="1"/>
  <c r="I26" i="4" s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3" i="4"/>
  <c r="K3" i="2"/>
  <c r="D8" i="8"/>
  <c r="C8" i="8"/>
  <c r="E8" i="8" s="1"/>
  <c r="D7" i="8"/>
  <c r="C7" i="8"/>
  <c r="E7" i="8" s="1"/>
  <c r="D6" i="8"/>
  <c r="E6" i="8" s="1"/>
  <c r="C6" i="8"/>
  <c r="D5" i="8"/>
  <c r="E5" i="8" s="1"/>
  <c r="E4" i="8"/>
  <c r="D4" i="8"/>
  <c r="C4" i="8"/>
  <c r="D3" i="8"/>
  <c r="E3" i="8" s="1"/>
  <c r="C3" i="8"/>
  <c r="J4" i="4" a="1"/>
  <c r="J12" i="4" a="1"/>
  <c r="J20" i="4" a="1"/>
  <c r="J5" i="4" a="1"/>
  <c r="J13" i="4" a="1"/>
  <c r="J21" i="4" a="1"/>
  <c r="J6" i="4" a="1"/>
  <c r="J14" i="4" a="1"/>
  <c r="J22" i="4" a="1"/>
  <c r="J7" i="4" a="1"/>
  <c r="J15" i="4" a="1"/>
  <c r="J8" i="4" a="1"/>
  <c r="J16" i="4" a="1"/>
  <c r="J9" i="4" a="1"/>
  <c r="J17" i="4" a="1"/>
  <c r="J10" i="4" a="1"/>
  <c r="J18" i="4" a="1"/>
  <c r="J11" i="4" a="1"/>
  <c r="J19" i="4" a="1"/>
  <c r="J3" i="4" a="1"/>
  <c r="J19" i="4" l="1"/>
  <c r="J11" i="4"/>
  <c r="J18" i="4"/>
  <c r="J10" i="4"/>
  <c r="J17" i="4"/>
  <c r="J9" i="4"/>
  <c r="J16" i="4"/>
  <c r="J8" i="4"/>
  <c r="J15" i="4"/>
  <c r="J7" i="4"/>
  <c r="J22" i="4"/>
  <c r="J14" i="4"/>
  <c r="J6" i="4"/>
  <c r="J21" i="4"/>
  <c r="J13" i="4"/>
  <c r="J5" i="4"/>
  <c r="J20" i="4"/>
  <c r="J12" i="4"/>
  <c r="J4" i="4"/>
  <c r="J3" i="4"/>
  <c r="I28" i="4"/>
  <c r="I29" i="4"/>
  <c r="I27" i="4"/>
  <c r="I30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<sst xmlns="http://schemas.openxmlformats.org/spreadsheetml/2006/main" count="482" uniqueCount="265">
  <si>
    <t>동</t>
  </si>
  <si>
    <t>호수</t>
  </si>
  <si>
    <t>납부일자</t>
    <phoneticPr fontId="2" type="noConversion"/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</si>
  <si>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</si>
  <si>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</si>
  <si>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</si>
  <si>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</si>
  <si>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</si>
  <si>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</si>
  <si>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</si>
  <si>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</si>
  <si>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</si>
  <si>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</si>
  <si>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</si>
  <si>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</si>
  <si>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</si>
  <si>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</si>
  <si>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</si>
  <si>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</si>
  <si>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</si>
  <si>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</si>
  <si>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</si>
  <si>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10K8</t>
  </si>
  <si>
    <t>참사랑</t>
  </si>
  <si>
    <t>코딩-고급</t>
    <phoneticPr fontId="2" type="noConversion"/>
  </si>
  <si>
    <t>11F5</t>
  </si>
  <si>
    <t>김용태</t>
  </si>
  <si>
    <t>코딩-초급</t>
    <phoneticPr fontId="2" type="noConversion"/>
  </si>
  <si>
    <t>임지영</t>
  </si>
  <si>
    <t>데이터분석-초급</t>
    <phoneticPr fontId="2" type="noConversion"/>
  </si>
  <si>
    <t>13F3</t>
  </si>
  <si>
    <t>강창희</t>
  </si>
  <si>
    <t>코딩-중급</t>
    <phoneticPr fontId="2" type="noConversion"/>
  </si>
  <si>
    <t>김성수</t>
  </si>
  <si>
    <t>14F6</t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</si>
  <si>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</si>
  <si>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</si>
  <si>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</si>
  <si>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</si>
  <si>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18F6</t>
  </si>
  <si>
    <t>한마식</t>
    <phoneticPr fontId="2" type="noConversion"/>
  </si>
  <si>
    <t>김종남</t>
  </si>
  <si>
    <t>27F3</t>
  </si>
  <si>
    <t>임세일</t>
    <phoneticPr fontId="2" type="noConversion"/>
  </si>
  <si>
    <t>28K5</t>
  </si>
  <si>
    <t>조진홍</t>
    <phoneticPr fontId="2" type="noConversion"/>
  </si>
  <si>
    <t>박정호</t>
  </si>
  <si>
    <t>31L9</t>
  </si>
  <si>
    <t>최재형</t>
  </si>
  <si>
    <t>32L8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</si>
  <si>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</si>
  <si>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</si>
  <si>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</si>
  <si>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</si>
  <si>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36L1</t>
  </si>
  <si>
    <t>최정렬</t>
  </si>
  <si>
    <t>권태산</t>
  </si>
  <si>
    <t>39L7</t>
  </si>
  <si>
    <t>편영표</t>
  </si>
  <si>
    <t>41L9</t>
  </si>
  <si>
    <t>소미선</t>
  </si>
  <si>
    <t>43K3</t>
  </si>
  <si>
    <t>양경숙</t>
  </si>
  <si>
    <t>46F6</t>
  </si>
  <si>
    <t>강경수</t>
    <phoneticPr fontId="2" type="noConversion"/>
  </si>
  <si>
    <t>데이터분석-중급</t>
    <phoneticPr fontId="2" type="noConversion"/>
  </si>
  <si>
    <t>박수동</t>
  </si>
  <si>
    <t>51F2</t>
  </si>
  <si>
    <t>차태현</t>
  </si>
  <si>
    <t>53K3</t>
  </si>
  <si>
    <t>유현숙</t>
  </si>
  <si>
    <t>우나경</t>
    <phoneticPr fontId="2" type="noConversion"/>
  </si>
  <si>
    <t>53L8</t>
  </si>
  <si>
    <t>김형민</t>
  </si>
  <si>
    <t>장하다</t>
  </si>
  <si>
    <t>54K8</t>
  </si>
  <si>
    <t>김소소</t>
    <phoneticPr fontId="2" type="noConversion"/>
  </si>
  <si>
    <t>김진영</t>
  </si>
  <si>
    <t>55F7</t>
  </si>
  <si>
    <t>이태백</t>
  </si>
  <si>
    <t>55K1</t>
  </si>
  <si>
    <t>고신애</t>
  </si>
  <si>
    <t>김영수</t>
  </si>
  <si>
    <t>55K6</t>
  </si>
  <si>
    <t>이승혁</t>
  </si>
  <si>
    <t>곽수지</t>
  </si>
  <si>
    <t>58F1</t>
  </si>
  <si>
    <t>김미연</t>
  </si>
  <si>
    <t>65F1</t>
  </si>
  <si>
    <t>김창무</t>
  </si>
  <si>
    <t>68L7</t>
  </si>
  <si>
    <t>신정희</t>
  </si>
  <si>
    <t>이영덕</t>
  </si>
  <si>
    <t>73F8</t>
  </si>
  <si>
    <t>김홍성</t>
    <phoneticPr fontId="2" type="noConversion"/>
  </si>
  <si>
    <t>80L1</t>
  </si>
  <si>
    <t>오덕우</t>
    <phoneticPr fontId="2" type="noConversion"/>
  </si>
  <si>
    <t>김정근</t>
  </si>
  <si>
    <t>81K8</t>
  </si>
  <si>
    <t>김은소</t>
    <phoneticPr fontId="2" type="noConversion"/>
  </si>
  <si>
    <t>최지원</t>
  </si>
  <si>
    <t>93L8</t>
  </si>
  <si>
    <t>장길산</t>
  </si>
  <si>
    <t>95L3</t>
  </si>
  <si>
    <t>김솔오</t>
    <phoneticPr fontId="2" type="noConversion"/>
  </si>
  <si>
    <t>양진민</t>
    <phoneticPr fontId="2" type="noConversion"/>
  </si>
  <si>
    <t>97K8</t>
  </si>
  <si>
    <t>조보람</t>
  </si>
  <si>
    <t>유경수</t>
  </si>
  <si>
    <t>[표1]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</si>
  <si>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</si>
  <si>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</si>
  <si>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</si>
  <si>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</si>
  <si>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</si>
  <si>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</si>
  <si>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</si>
  <si>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</si>
  <si>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</si>
  <si>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</si>
  <si>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</si>
  <si>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경******_2</t>
  </si>
  <si>
    <t>1/4</t>
    <phoneticPr fontId="2" type="noConversion"/>
  </si>
  <si>
    <t>일시불</t>
    <phoneticPr fontId="2" type="noConversion"/>
  </si>
  <si>
    <t>신용가족</t>
    <phoneticPr fontId="2" type="noConversion"/>
  </si>
  <si>
    <t>C******_6</t>
  </si>
  <si>
    <t>한******_3</t>
  </si>
  <si>
    <t>G******_4</t>
  </si>
  <si>
    <t>G******_6</t>
  </si>
  <si>
    <t>1/7</t>
    <phoneticPr fontId="2" type="noConversion"/>
  </si>
  <si>
    <t>후불하이패스</t>
    <phoneticPr fontId="2" type="noConversion"/>
  </si>
  <si>
    <t>C******_2</t>
  </si>
  <si>
    <t>경******_4</t>
  </si>
  <si>
    <t>1/2</t>
    <phoneticPr fontId="2" type="noConversion"/>
  </si>
  <si>
    <t>홈******_2</t>
  </si>
  <si>
    <t>G******_5</t>
  </si>
  <si>
    <t>G******_9</t>
  </si>
  <si>
    <t>1/6</t>
    <phoneticPr fontId="2" type="noConversion"/>
  </si>
  <si>
    <t>C******_4</t>
  </si>
  <si>
    <t>한******_8</t>
  </si>
  <si>
    <t>1/3</t>
    <phoneticPr fontId="2" type="noConversion"/>
  </si>
  <si>
    <t>홈******_4</t>
  </si>
  <si>
    <t>홈******_7</t>
  </si>
  <si>
    <t>경******_1</t>
  </si>
  <si>
    <t>C******_5</t>
  </si>
  <si>
    <t>G******_8</t>
  </si>
  <si>
    <t>G******_2</t>
  </si>
  <si>
    <t>[표2]</t>
    <phoneticPr fontId="2" type="noConversion"/>
  </si>
  <si>
    <t>[표4] 이용금액별 이용비율</t>
    <phoneticPr fontId="2" type="noConversion"/>
  </si>
  <si>
    <t>이용비율</t>
    <phoneticPr fontId="2" type="noConversion"/>
  </si>
  <si>
    <t>신용</t>
    <phoneticPr fontId="2" type="noConversion"/>
  </si>
  <si>
    <t>하이패스</t>
    <phoneticPr fontId="2" type="noConversion"/>
  </si>
  <si>
    <t>[표3] 구분별 이용카드별 최고 이용금액과 건수</t>
    <phoneticPr fontId="2" type="noConversion"/>
  </si>
  <si>
    <t>리뷰번호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</si>
  <si>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</si>
  <si>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</si>
  <si>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</si>
  <si>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</si>
  <si>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</si>
  <si>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포인트</t>
    <phoneticPr fontId="2" type="noConversion"/>
  </si>
  <si>
    <t>M011</t>
  </si>
  <si>
    <t>감귤소과</t>
  </si>
  <si>
    <t>★★☆☆☆</t>
  </si>
  <si>
    <t>M018</t>
  </si>
  <si>
    <t>감귤중과</t>
  </si>
  <si>
    <t>★☆☆☆☆</t>
  </si>
  <si>
    <t>M005</t>
  </si>
  <si>
    <t>레드향대과</t>
  </si>
  <si>
    <t>M021</t>
  </si>
  <si>
    <t>천애향대과</t>
  </si>
  <si>
    <t>M016</t>
  </si>
  <si>
    <t>레드향소과</t>
  </si>
  <si>
    <t>M007</t>
  </si>
  <si>
    <t>천애향소과</t>
  </si>
  <si>
    <t>M004</t>
  </si>
  <si>
    <t>M010</t>
  </si>
  <si>
    <t>M013</t>
  </si>
  <si>
    <t>M020</t>
  </si>
  <si>
    <t>★★★☆☆</t>
  </si>
  <si>
    <t>M023</t>
  </si>
  <si>
    <t>M003</t>
  </si>
  <si>
    <t>M001</t>
    <phoneticPr fontId="2" type="noConversion"/>
  </si>
  <si>
    <t>천애향중과</t>
  </si>
  <si>
    <t>M017</t>
  </si>
  <si>
    <t>★★★★☆</t>
  </si>
  <si>
    <t>M026</t>
  </si>
  <si>
    <t>M015</t>
  </si>
  <si>
    <t>감귤대과</t>
  </si>
  <si>
    <t>M025</t>
  </si>
  <si>
    <t>M006</t>
  </si>
  <si>
    <t>M014</t>
  </si>
  <si>
    <t>M024</t>
  </si>
  <si>
    <t>M008</t>
  </si>
  <si>
    <t>M019</t>
  </si>
  <si>
    <t>M012</t>
  </si>
  <si>
    <t>★★★★★</t>
  </si>
  <si>
    <t>M022</t>
  </si>
  <si>
    <t>M009</t>
  </si>
  <si>
    <t>레드향중과</t>
  </si>
  <si>
    <t>M027</t>
  </si>
  <si>
    <t>M002</t>
  </si>
  <si>
    <t>[표1]</t>
  </si>
  <si>
    <t>신청번호</t>
  </si>
  <si>
    <t>잡지명</t>
  </si>
  <si>
    <t>신청구분</t>
  </si>
  <si>
    <t>구독기간</t>
  </si>
  <si>
    <t>구독부수</t>
  </si>
  <si>
    <t>구독요금</t>
    <phoneticPr fontId="2" type="noConversion"/>
  </si>
  <si>
    <t>결제방법</t>
    <phoneticPr fontId="2" type="noConversion"/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</si>
  <si>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</si>
  <si>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</si>
  <si>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</si>
  <si>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</si>
  <si>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</si>
  <si>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</si>
  <si>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</si>
  <si>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</si>
  <si>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</si>
  <si>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</si>
  <si>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오류</t>
    <phoneticPr fontId="2" type="noConversion"/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</si>
  <si>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</si>
  <si>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</si>
  <si>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</si>
  <si>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</si>
  <si>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</si>
  <si>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</si>
  <si>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</si>
  <si>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</si>
  <si>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</si>
  <si>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</si>
  <si>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</si>
  <si>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</si>
  <si>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</si>
  <si>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</si>
  <si>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</si>
  <si>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</si>
  <si>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</si>
  <si>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[표1] 판매현황</t>
    <phoneticPr fontId="2" type="noConversion"/>
  </si>
  <si>
    <t>제품명</t>
    <phoneticPr fontId="2" type="noConversion"/>
  </si>
  <si>
    <t>백화점</t>
    <phoneticPr fontId="2" type="noConversion"/>
  </si>
  <si>
    <t>인터넷</t>
    <phoneticPr fontId="2" type="noConversion"/>
  </si>
  <si>
    <t>통신매체</t>
    <phoneticPr fontId="2" type="noConversion"/>
  </si>
  <si>
    <t>합계</t>
    <phoneticPr fontId="2" type="noConversion"/>
  </si>
  <si>
    <t>전동칫솔</t>
    <phoneticPr fontId="2" type="noConversion"/>
  </si>
  <si>
    <t>커피포트</t>
    <phoneticPr fontId="2" type="noConversion"/>
  </si>
  <si>
    <t>피부마사지기</t>
    <phoneticPr fontId="2" type="noConversion"/>
  </si>
  <si>
    <t>면도기</t>
    <phoneticPr fontId="2" type="noConversion"/>
  </si>
  <si>
    <t>헤드셋</t>
    <phoneticPr fontId="2" type="noConversion"/>
  </si>
  <si>
    <t>이어폰</t>
    <phoneticPr fontId="2" type="noConversion"/>
  </si>
  <si>
    <t>지점별 매출 현황</t>
    <phoneticPr fontId="2" type="noConversion"/>
  </si>
  <si>
    <t>지점</t>
  </si>
  <si>
    <t>제품명</t>
  </si>
  <si>
    <t>판매량</t>
  </si>
  <si>
    <t>판매가</t>
  </si>
  <si>
    <t>총판매액</t>
  </si>
  <si>
    <t>강남</t>
  </si>
  <si>
    <t>4단책장</t>
  </si>
  <si>
    <t>500,000원</t>
  </si>
  <si>
    <t>저상형침대</t>
  </si>
  <si>
    <t>패브릭쇼파</t>
  </si>
  <si>
    <t>패밀리식탁</t>
  </si>
  <si>
    <t>콘솔장</t>
  </si>
  <si>
    <t>조건</t>
    <phoneticPr fontId="2" type="noConversion"/>
  </si>
  <si>
    <t>종로</t>
  </si>
  <si>
    <t>20원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</si>
</sst>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yyyy/mm/dd\ aaaa"/>
    <numFmt numFmtId="177" formatCode="#,##0_);[Red]\(#,##0\)"/>
    <numFmt numFmtId="178" formatCode="0.0%"/>
    <numFmt numFmtId="179" formatCode="#,##0_ "/>
    <numFmt numFmtId="180" formatCode="#,##0&quot; 이상&quot;"/>
    <numFmt numFmtId="181" formatCode="#,##0&quot; 미만&quot;"/>
    <numFmt numFmtId="182" formatCode="#,##0&quot; 이하&quot;"/>
    <numFmt numFmtId="183" formatCode="#,##0&quot; 초과&quot;"/>
    <numFmt numFmtId="184" formatCode="[=1]&quot;신용카드&quot;;[=-1]&quot;현금&quot;;&quot;&quot;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8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80" fontId="0" fillId="3" borderId="1" xfId="0" applyNumberFormat="1" applyFill="1" applyBorder="1" applyAlignment="1">
      <alignment horizontal="center" vertical="center"/>
    </xf>
    <xf numFmtId="181" fontId="0" fillId="3" borderId="1" xfId="0" applyNumberFormat="1" applyFill="1" applyBorder="1" applyAlignment="1">
      <alignment horizontal="center" vertical="center"/>
    </xf>
    <xf numFmtId="182" fontId="0" fillId="3" borderId="1" xfId="0" applyNumberFormat="1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8" fontId="0" fillId="0" borderId="0" xfId="2" applyNumberFormat="1" applyFont="1">
      <alignment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83" fontId="0" fillId="3" borderId="1" xfId="0" applyNumberFormat="1" applyFill="1" applyBorder="1" applyAlignment="1">
      <alignment horizontal="center" vertical="center"/>
    </xf>
    <xf numFmtId="179" fontId="0" fillId="0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0" fontId="6" fillId="0" borderId="0" xfId="0" applyFo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1F-411B-83CB-454856A5B6BF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1F-411B-83CB-454856A5B6BF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1F-411B-83CB-454856A5B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1</xdr:row>
          <xdr:rowOff>213360</xdr:rowOff>
        </xdr:from>
        <xdr:to>
          <xdr:col>8</xdr:col>
          <xdr:colOff>662940</xdr:colOff>
          <xdr:row>4</xdr:row>
          <xdr:rowOff>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5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205740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5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54C1055-054A-4802-9B44-621C41386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739140</xdr:colOff>
          <xdr:row>0</xdr:row>
          <xdr:rowOff>53340</xdr:rowOff>
        </xdr:from>
        <xdr:to>
          <xdr:col>4</xdr:col>
          <xdr:colOff>861060</xdr:colOff>
          <xdr:row>1</xdr:row>
          <xdr:rowOff>129540</xdr:rowOff>
        </xdr:to>
        <xdr:sp macro="" textlink="">
          <xdr:nvSpPr>
            <xdr:cNvPr id="9217" name="cmd지점매출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423D-3259-40FA-BA1C-424373026ECD}">
  <sheetPr codeName="Sheet2"/>
  <dimension ref="A2:N28"/>
  <sheetViews>
    <sheetView topLeftCell="F1" workbookViewId="0">
      <selection activeCell="N19" sqref="N19"/>
    </sheetView>
  </sheetViews>
  <sheetFormatPr defaultRowHeight="17.399999999999999"/>
  <cols>
    <col min="1" max="1" width="6.59765625" customWidth="1"/>
    <col min="2" max="2" width="5.09765625" customWidth="1"/>
    <col min="3" max="3" width="17.59765625" customWidth="1"/>
    <col min="4" max="4" width="6.796875" customWidth="1"/>
    <col min="5" max="5" width="11" bestFit="1" customWidth="1"/>
    <col min="6" max="6" width="8.5" customWidth="1"/>
    <col min="7" max="7" width="10.69921875" customWidth="1"/>
    <col min="8" max="8" width="14.19921875" customWidth="1"/>
    <col min="9" max="9" width="5.19921875" bestFit="1" customWidth="1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K2" t="s">
        <v>262</v>
      </c>
    </row>
    <row r="3" spans="1:14">
      <c r="A3" t="s">
        <v>9</v>
      </c>
      <c r="B3">
        <v>502</v>
      </c>
      <c r="C3" s="2">
        <v>45689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AND(A3="목련동",ISEVEN(D3))</f>
        <v>0</v>
      </c>
    </row>
    <row r="4" spans="1:14">
      <c r="A4" t="s">
        <v>10</v>
      </c>
      <c r="B4">
        <v>303</v>
      </c>
      <c r="C4" s="2">
        <v>45695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11</v>
      </c>
      <c r="B5">
        <v>403</v>
      </c>
      <c r="C5" s="2">
        <v>45708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3</v>
      </c>
      <c r="N5" s="1" t="s">
        <v>4</v>
      </c>
    </row>
    <row r="6" spans="1:14">
      <c r="A6" t="s">
        <v>9</v>
      </c>
      <c r="B6">
        <v>503</v>
      </c>
      <c r="C6" s="2">
        <v>45700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9</v>
      </c>
      <c r="L6">
        <v>503</v>
      </c>
      <c r="M6">
        <v>2</v>
      </c>
      <c r="N6">
        <v>438</v>
      </c>
    </row>
    <row r="7" spans="1:14">
      <c r="A7" t="s">
        <v>10</v>
      </c>
      <c r="B7">
        <v>503</v>
      </c>
      <c r="C7" s="2">
        <v>45701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9</v>
      </c>
      <c r="L7">
        <v>603</v>
      </c>
      <c r="M7">
        <v>6</v>
      </c>
      <c r="N7">
        <v>741</v>
      </c>
    </row>
    <row r="8" spans="1:14">
      <c r="A8" t="s">
        <v>9</v>
      </c>
      <c r="B8">
        <v>603</v>
      </c>
      <c r="C8" s="2">
        <v>45713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9</v>
      </c>
      <c r="L8">
        <v>401</v>
      </c>
      <c r="M8">
        <v>4</v>
      </c>
      <c r="N8">
        <v>548</v>
      </c>
    </row>
    <row r="9" spans="1:14">
      <c r="A9" t="s">
        <v>9</v>
      </c>
      <c r="B9">
        <v>401</v>
      </c>
      <c r="C9" s="2">
        <v>45690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9</v>
      </c>
      <c r="L9">
        <v>301</v>
      </c>
      <c r="M9">
        <v>6</v>
      </c>
      <c r="N9">
        <v>154</v>
      </c>
    </row>
    <row r="10" spans="1:14">
      <c r="A10" t="s">
        <v>9</v>
      </c>
      <c r="B10">
        <v>301</v>
      </c>
      <c r="C10" s="2">
        <v>45691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9</v>
      </c>
      <c r="L10">
        <v>402</v>
      </c>
      <c r="M10">
        <v>2</v>
      </c>
      <c r="N10">
        <v>203</v>
      </c>
    </row>
    <row r="11" spans="1:14">
      <c r="A11" t="s">
        <v>10</v>
      </c>
      <c r="B11">
        <v>701</v>
      </c>
      <c r="C11" s="2">
        <v>45695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9</v>
      </c>
      <c r="L11">
        <v>902</v>
      </c>
      <c r="M11">
        <v>2</v>
      </c>
      <c r="N11">
        <v>660</v>
      </c>
    </row>
    <row r="12" spans="1:14">
      <c r="A12" t="s">
        <v>10</v>
      </c>
      <c r="B12">
        <v>802</v>
      </c>
      <c r="C12" s="2">
        <v>45696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11</v>
      </c>
      <c r="B13">
        <v>702</v>
      </c>
      <c r="C13" s="2">
        <v>45700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10</v>
      </c>
      <c r="B14">
        <v>303</v>
      </c>
      <c r="C14" s="2">
        <v>45697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11</v>
      </c>
      <c r="B15">
        <v>501</v>
      </c>
      <c r="C15" s="2">
        <v>45709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9</v>
      </c>
      <c r="B16">
        <v>402</v>
      </c>
      <c r="C16" s="2">
        <v>45713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10</v>
      </c>
      <c r="B17">
        <v>302</v>
      </c>
      <c r="C17" s="2">
        <v>45689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11</v>
      </c>
      <c r="B18">
        <v>903</v>
      </c>
      <c r="C18" s="2">
        <v>45700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9</v>
      </c>
      <c r="B19">
        <v>901</v>
      </c>
      <c r="C19" s="2">
        <v>45704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10</v>
      </c>
      <c r="B20">
        <v>103</v>
      </c>
      <c r="C20" s="2">
        <v>45711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11</v>
      </c>
      <c r="B21">
        <v>203</v>
      </c>
      <c r="C21" s="2">
        <v>45709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9</v>
      </c>
      <c r="B22">
        <v>402</v>
      </c>
      <c r="C22" s="2">
        <v>45701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10</v>
      </c>
      <c r="B23">
        <v>502</v>
      </c>
      <c r="C23" s="2">
        <v>45707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10</v>
      </c>
      <c r="B24">
        <v>603</v>
      </c>
      <c r="C24" s="2">
        <v>45692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9</v>
      </c>
      <c r="B25">
        <v>402</v>
      </c>
      <c r="C25" s="2">
        <v>45696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9</v>
      </c>
      <c r="B26">
        <v>902</v>
      </c>
      <c r="C26" s="2">
        <v>45695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10</v>
      </c>
      <c r="B27">
        <v>501</v>
      </c>
      <c r="C27" s="2">
        <v>45703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10</v>
      </c>
      <c r="B28">
        <v>201</v>
      </c>
      <c r="C28" s="2">
        <v>45710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2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6572-F05E-4A36-B5BA-5FDD99F8DDAE}">
  <sheetPr codeName="Sheet3"/>
  <dimension ref="B2:K50"/>
  <sheetViews>
    <sheetView topLeftCell="A34" zoomScaleNormal="100" workbookViewId="0">
      <selection activeCell="E32" sqref="E32"/>
    </sheetView>
  </sheetViews>
  <sheetFormatPr defaultRowHeight="17.399999999999999"/>
  <cols>
    <col min="1" max="1" width="4.09765625" customWidth="1"/>
    <col min="2" max="2" width="9.796875" customWidth="1"/>
    <col min="3" max="3" width="13.69921875" customWidth="1"/>
    <col min="5" max="5" width="16" bestFit="1" customWidth="1"/>
    <col min="6" max="11" width="9.296875" customWidth="1"/>
  </cols>
  <sheetData>
    <row r="2" spans="2:11">
      <c r="B2" s="3" t="s">
        <v>12</v>
      </c>
      <c r="C2" s="3" t="s">
        <v>13</v>
      </c>
      <c r="D2" s="3" t="s">
        <v>14</v>
      </c>
      <c r="E2" s="4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spans="2:11">
      <c r="B3" s="4" t="s">
        <v>22</v>
      </c>
      <c r="C3" s="5">
        <v>43375</v>
      </c>
      <c r="D3" s="4" t="s">
        <v>23</v>
      </c>
      <c r="E3" s="6" t="s">
        <v>24</v>
      </c>
      <c r="F3" s="6">
        <v>25</v>
      </c>
      <c r="G3" s="6">
        <v>0</v>
      </c>
      <c r="H3" s="6">
        <v>80</v>
      </c>
      <c r="I3" s="6">
        <v>100</v>
      </c>
      <c r="J3" s="6">
        <v>80</v>
      </c>
      <c r="K3" s="6">
        <v>260</v>
      </c>
    </row>
    <row r="4" spans="2:11">
      <c r="B4" s="4" t="s">
        <v>25</v>
      </c>
      <c r="C4" s="5">
        <v>42730</v>
      </c>
      <c r="D4" s="3" t="s">
        <v>26</v>
      </c>
      <c r="E4" s="6" t="s">
        <v>27</v>
      </c>
      <c r="F4" s="6">
        <v>22</v>
      </c>
      <c r="G4" s="6">
        <v>3</v>
      </c>
      <c r="H4" s="6">
        <v>90</v>
      </c>
      <c r="I4" s="6">
        <v>90</v>
      </c>
      <c r="J4" s="6">
        <v>100</v>
      </c>
      <c r="K4" s="6">
        <v>280</v>
      </c>
    </row>
    <row r="5" spans="2:11">
      <c r="B5" s="4" t="s">
        <v>25</v>
      </c>
      <c r="C5" s="5">
        <v>42816</v>
      </c>
      <c r="D5" s="4" t="s">
        <v>28</v>
      </c>
      <c r="E5" s="6" t="s">
        <v>29</v>
      </c>
      <c r="F5" s="6">
        <v>25</v>
      </c>
      <c r="G5" s="6">
        <v>0</v>
      </c>
      <c r="H5" s="6">
        <v>60</v>
      </c>
      <c r="I5" s="6">
        <v>80</v>
      </c>
      <c r="J5" s="6">
        <v>60</v>
      </c>
      <c r="K5" s="6">
        <v>200</v>
      </c>
    </row>
    <row r="6" spans="2:11">
      <c r="B6" s="4" t="s">
        <v>30</v>
      </c>
      <c r="C6" s="5">
        <v>42652</v>
      </c>
      <c r="D6" s="3" t="s">
        <v>31</v>
      </c>
      <c r="E6" s="6" t="s">
        <v>32</v>
      </c>
      <c r="F6" s="6">
        <v>25</v>
      </c>
      <c r="G6" s="6">
        <v>0</v>
      </c>
      <c r="H6" s="6">
        <v>60</v>
      </c>
      <c r="I6" s="6">
        <v>70</v>
      </c>
      <c r="J6" s="6">
        <v>100</v>
      </c>
      <c r="K6" s="6">
        <v>230</v>
      </c>
    </row>
    <row r="7" spans="2:11">
      <c r="B7" s="4" t="s">
        <v>30</v>
      </c>
      <c r="C7" s="5">
        <v>43605</v>
      </c>
      <c r="D7" s="4" t="s">
        <v>33</v>
      </c>
      <c r="E7" s="6" t="s">
        <v>27</v>
      </c>
      <c r="F7" s="6">
        <v>25</v>
      </c>
      <c r="G7" s="6">
        <v>0</v>
      </c>
      <c r="H7" s="6">
        <v>100</v>
      </c>
      <c r="I7" s="6">
        <v>90</v>
      </c>
      <c r="J7" s="6">
        <v>90</v>
      </c>
      <c r="K7" s="6">
        <v>280</v>
      </c>
    </row>
    <row r="8" spans="2:11">
      <c r="B8" s="4" t="s">
        <v>34</v>
      </c>
      <c r="C8" s="5">
        <v>43773</v>
      </c>
      <c r="D8" s="3" t="s">
        <v>35</v>
      </c>
      <c r="E8" s="6" t="s">
        <v>36</v>
      </c>
      <c r="F8" s="6">
        <v>24</v>
      </c>
      <c r="G8" s="6">
        <v>1</v>
      </c>
      <c r="H8" s="6">
        <v>70</v>
      </c>
      <c r="I8" s="6">
        <v>90</v>
      </c>
      <c r="J8" s="6">
        <v>70</v>
      </c>
      <c r="K8" s="6">
        <v>230</v>
      </c>
    </row>
    <row r="9" spans="2:11">
      <c r="B9" s="4" t="s">
        <v>34</v>
      </c>
      <c r="C9" s="5">
        <v>44086</v>
      </c>
      <c r="D9" s="4" t="s">
        <v>37</v>
      </c>
      <c r="E9" s="6" t="s">
        <v>38</v>
      </c>
      <c r="F9" s="6">
        <v>25</v>
      </c>
      <c r="G9" s="6">
        <v>0</v>
      </c>
      <c r="H9" s="6">
        <v>100</v>
      </c>
      <c r="I9" s="6">
        <v>65</v>
      </c>
      <c r="J9" s="6">
        <v>90</v>
      </c>
      <c r="K9" s="6">
        <v>255</v>
      </c>
    </row>
    <row r="10" spans="2:11">
      <c r="B10" s="4" t="s">
        <v>39</v>
      </c>
      <c r="C10" s="5">
        <v>42442</v>
      </c>
      <c r="D10" s="3" t="s">
        <v>40</v>
      </c>
      <c r="E10" s="6" t="s">
        <v>29</v>
      </c>
      <c r="F10" s="6">
        <v>23</v>
      </c>
      <c r="G10" s="6">
        <v>2</v>
      </c>
      <c r="H10" s="6">
        <v>70</v>
      </c>
      <c r="I10" s="6">
        <v>90</v>
      </c>
      <c r="J10" s="6">
        <v>70</v>
      </c>
      <c r="K10" s="6">
        <v>230</v>
      </c>
    </row>
    <row r="11" spans="2:11">
      <c r="B11" s="4" t="s">
        <v>39</v>
      </c>
      <c r="C11" s="5">
        <v>43399</v>
      </c>
      <c r="D11" s="4" t="s">
        <v>41</v>
      </c>
      <c r="E11" s="6" t="s">
        <v>24</v>
      </c>
      <c r="F11" s="6">
        <v>24</v>
      </c>
      <c r="G11" s="6">
        <v>1</v>
      </c>
      <c r="H11" s="6">
        <v>65</v>
      </c>
      <c r="I11" s="6">
        <v>100</v>
      </c>
      <c r="J11" s="6">
        <v>80</v>
      </c>
      <c r="K11" s="6">
        <v>245</v>
      </c>
    </row>
    <row r="12" spans="2:11">
      <c r="B12" s="4" t="s">
        <v>42</v>
      </c>
      <c r="C12" s="5">
        <v>43211</v>
      </c>
      <c r="D12" s="3" t="s">
        <v>43</v>
      </c>
      <c r="E12" s="6" t="s">
        <v>38</v>
      </c>
      <c r="F12" s="6">
        <v>17</v>
      </c>
      <c r="G12" s="6">
        <v>8</v>
      </c>
      <c r="H12" s="6">
        <v>90</v>
      </c>
      <c r="I12" s="6">
        <v>85</v>
      </c>
      <c r="J12" s="6">
        <v>90</v>
      </c>
      <c r="K12" s="6">
        <v>265</v>
      </c>
    </row>
    <row r="13" spans="2:11">
      <c r="B13" s="4" t="s">
        <v>44</v>
      </c>
      <c r="C13" s="5">
        <v>42770</v>
      </c>
      <c r="D13" s="4" t="s">
        <v>45</v>
      </c>
      <c r="E13" s="6" t="s">
        <v>38</v>
      </c>
      <c r="F13" s="6">
        <v>23</v>
      </c>
      <c r="G13" s="6">
        <v>2</v>
      </c>
      <c r="H13" s="6">
        <v>75</v>
      </c>
      <c r="I13" s="6">
        <v>70</v>
      </c>
      <c r="J13" s="6">
        <v>70</v>
      </c>
      <c r="K13" s="6">
        <v>215</v>
      </c>
    </row>
    <row r="14" spans="2:11">
      <c r="B14" s="4" t="s">
        <v>44</v>
      </c>
      <c r="C14" s="5">
        <v>43742</v>
      </c>
      <c r="D14" s="3" t="s">
        <v>46</v>
      </c>
      <c r="E14" s="6" t="s">
        <v>38</v>
      </c>
      <c r="F14" s="6">
        <v>25</v>
      </c>
      <c r="G14" s="6">
        <v>0</v>
      </c>
      <c r="H14" s="6">
        <v>100</v>
      </c>
      <c r="I14" s="6">
        <v>65</v>
      </c>
      <c r="J14" s="6">
        <v>90</v>
      </c>
      <c r="K14" s="6">
        <v>255</v>
      </c>
    </row>
    <row r="15" spans="2:11">
      <c r="B15" s="4" t="s">
        <v>47</v>
      </c>
      <c r="C15" s="5">
        <v>43321</v>
      </c>
      <c r="D15" s="4" t="s">
        <v>48</v>
      </c>
      <c r="E15" s="6" t="s">
        <v>29</v>
      </c>
      <c r="F15" s="6">
        <v>23</v>
      </c>
      <c r="G15" s="6">
        <v>2</v>
      </c>
      <c r="H15" s="6">
        <v>90</v>
      </c>
      <c r="I15" s="6">
        <v>70</v>
      </c>
      <c r="J15" s="6">
        <v>60</v>
      </c>
      <c r="K15" s="6">
        <v>220</v>
      </c>
    </row>
    <row r="16" spans="2:11">
      <c r="B16" s="4" t="s">
        <v>49</v>
      </c>
      <c r="C16" s="5">
        <v>43385</v>
      </c>
      <c r="D16" s="3" t="s">
        <v>50</v>
      </c>
      <c r="E16" s="6" t="s">
        <v>51</v>
      </c>
      <c r="F16" s="6">
        <v>15</v>
      </c>
      <c r="G16" s="6">
        <v>10</v>
      </c>
      <c r="H16" s="6">
        <v>85</v>
      </c>
      <c r="I16" s="6">
        <v>90</v>
      </c>
      <c r="J16" s="6">
        <v>85</v>
      </c>
      <c r="K16" s="6">
        <v>260</v>
      </c>
    </row>
    <row r="17" spans="2:11">
      <c r="B17" s="4" t="s">
        <v>49</v>
      </c>
      <c r="C17" s="5">
        <v>43573</v>
      </c>
      <c r="D17" s="3" t="s">
        <v>52</v>
      </c>
      <c r="E17" s="6" t="s">
        <v>53</v>
      </c>
      <c r="F17" s="6">
        <v>25</v>
      </c>
      <c r="G17" s="6">
        <v>0</v>
      </c>
      <c r="H17" s="6">
        <v>90</v>
      </c>
      <c r="I17" s="6">
        <v>60</v>
      </c>
      <c r="J17" s="6">
        <v>60</v>
      </c>
      <c r="K17" s="6">
        <v>210</v>
      </c>
    </row>
    <row r="18" spans="2:11">
      <c r="B18" s="4" t="s">
        <v>54</v>
      </c>
      <c r="C18" s="5">
        <v>43263</v>
      </c>
      <c r="D18" s="3" t="s">
        <v>55</v>
      </c>
      <c r="E18" s="6" t="s">
        <v>51</v>
      </c>
      <c r="F18" s="6">
        <v>25</v>
      </c>
      <c r="G18" s="6">
        <v>0</v>
      </c>
      <c r="H18" s="6">
        <v>70</v>
      </c>
      <c r="I18" s="6">
        <v>100</v>
      </c>
      <c r="J18" s="6">
        <v>80</v>
      </c>
      <c r="K18" s="6">
        <v>250</v>
      </c>
    </row>
    <row r="19" spans="2:11">
      <c r="B19" s="4" t="s">
        <v>54</v>
      </c>
      <c r="C19" s="5">
        <v>43592</v>
      </c>
      <c r="D19" s="4" t="s">
        <v>56</v>
      </c>
      <c r="E19" s="6" t="s">
        <v>51</v>
      </c>
      <c r="F19" s="6">
        <v>15</v>
      </c>
      <c r="G19" s="6">
        <v>10</v>
      </c>
      <c r="H19" s="6">
        <v>85</v>
      </c>
      <c r="I19" s="6">
        <v>90</v>
      </c>
      <c r="J19" s="6">
        <v>85</v>
      </c>
      <c r="K19" s="6">
        <v>260</v>
      </c>
    </row>
    <row r="20" spans="2:11">
      <c r="B20" s="4" t="s">
        <v>57</v>
      </c>
      <c r="C20" s="5">
        <v>44440</v>
      </c>
      <c r="D20" s="4" t="s">
        <v>58</v>
      </c>
      <c r="E20" s="6" t="s">
        <v>51</v>
      </c>
      <c r="F20" s="6">
        <v>25</v>
      </c>
      <c r="G20" s="6">
        <v>0</v>
      </c>
      <c r="H20" s="6">
        <v>70</v>
      </c>
      <c r="I20" s="6">
        <v>100</v>
      </c>
      <c r="J20" s="6">
        <v>80</v>
      </c>
      <c r="K20" s="6">
        <v>250</v>
      </c>
    </row>
    <row r="21" spans="2:11">
      <c r="B21" s="4" t="s">
        <v>59</v>
      </c>
      <c r="C21" s="5">
        <v>43964</v>
      </c>
      <c r="D21" s="4" t="s">
        <v>60</v>
      </c>
      <c r="E21" s="6" t="s">
        <v>24</v>
      </c>
      <c r="F21" s="6">
        <v>23</v>
      </c>
      <c r="G21" s="6">
        <v>2</v>
      </c>
      <c r="H21" s="6">
        <v>85</v>
      </c>
      <c r="I21" s="6">
        <v>60</v>
      </c>
      <c r="J21" s="6">
        <v>60</v>
      </c>
      <c r="K21" s="6">
        <v>205</v>
      </c>
    </row>
    <row r="22" spans="2:11">
      <c r="B22" s="4" t="s">
        <v>61</v>
      </c>
      <c r="C22" s="5">
        <v>44473</v>
      </c>
      <c r="D22" s="4" t="s">
        <v>62</v>
      </c>
      <c r="E22" s="6" t="s">
        <v>24</v>
      </c>
      <c r="F22" s="6">
        <v>24</v>
      </c>
      <c r="G22" s="6">
        <v>1</v>
      </c>
      <c r="H22" s="6">
        <v>100</v>
      </c>
      <c r="I22" s="6">
        <v>75</v>
      </c>
      <c r="J22" s="6">
        <v>75</v>
      </c>
      <c r="K22" s="6">
        <v>250</v>
      </c>
    </row>
    <row r="23" spans="2:11">
      <c r="B23" s="3" t="s">
        <v>63</v>
      </c>
      <c r="C23" s="5">
        <v>42785</v>
      </c>
      <c r="D23" s="4" t="s">
        <v>64</v>
      </c>
      <c r="E23" s="6" t="s">
        <v>65</v>
      </c>
      <c r="F23" s="6">
        <v>24</v>
      </c>
      <c r="G23" s="6">
        <v>1</v>
      </c>
      <c r="H23" s="6">
        <v>100</v>
      </c>
      <c r="I23" s="6">
        <v>85</v>
      </c>
      <c r="J23" s="6">
        <v>65</v>
      </c>
      <c r="K23" s="6">
        <v>250</v>
      </c>
    </row>
    <row r="24" spans="2:11">
      <c r="B24" s="3" t="s">
        <v>63</v>
      </c>
      <c r="C24" s="5">
        <v>43229</v>
      </c>
      <c r="D24" s="3" t="s">
        <v>66</v>
      </c>
      <c r="E24" s="6" t="s">
        <v>27</v>
      </c>
      <c r="F24" s="6">
        <v>25</v>
      </c>
      <c r="G24" s="6">
        <v>0</v>
      </c>
      <c r="H24" s="6">
        <v>100</v>
      </c>
      <c r="I24" s="6">
        <v>90</v>
      </c>
      <c r="J24" s="6">
        <v>90</v>
      </c>
      <c r="K24" s="6">
        <v>280</v>
      </c>
    </row>
    <row r="25" spans="2:11">
      <c r="B25" s="4" t="s">
        <v>67</v>
      </c>
      <c r="C25" s="5">
        <v>43378</v>
      </c>
      <c r="D25" s="4" t="s">
        <v>68</v>
      </c>
      <c r="E25" s="6" t="s">
        <v>32</v>
      </c>
      <c r="F25" s="6">
        <v>25</v>
      </c>
      <c r="G25" s="6">
        <v>0</v>
      </c>
      <c r="H25" s="6">
        <v>80</v>
      </c>
      <c r="I25" s="6">
        <v>100</v>
      </c>
      <c r="J25" s="6">
        <v>85</v>
      </c>
      <c r="K25" s="6">
        <v>265</v>
      </c>
    </row>
    <row r="26" spans="2:11">
      <c r="B26" s="4" t="s">
        <v>69</v>
      </c>
      <c r="C26" s="5">
        <v>42107</v>
      </c>
      <c r="D26" s="3" t="s">
        <v>70</v>
      </c>
      <c r="E26" s="6" t="s">
        <v>29</v>
      </c>
      <c r="F26" s="6">
        <v>20</v>
      </c>
      <c r="G26" s="6">
        <v>5</v>
      </c>
      <c r="H26" s="6">
        <v>70</v>
      </c>
      <c r="I26" s="6">
        <v>75</v>
      </c>
      <c r="J26" s="6">
        <v>90</v>
      </c>
      <c r="K26" s="6">
        <v>235</v>
      </c>
    </row>
    <row r="27" spans="2:11">
      <c r="B27" s="4" t="s">
        <v>69</v>
      </c>
      <c r="C27" s="5">
        <v>43523</v>
      </c>
      <c r="D27" s="4" t="s">
        <v>71</v>
      </c>
      <c r="E27" s="6" t="s">
        <v>32</v>
      </c>
      <c r="F27" s="6">
        <v>23</v>
      </c>
      <c r="G27" s="6">
        <v>2</v>
      </c>
      <c r="H27" s="6">
        <v>90</v>
      </c>
      <c r="I27" s="6">
        <v>70</v>
      </c>
      <c r="J27" s="6">
        <v>60</v>
      </c>
      <c r="K27" s="6">
        <v>220</v>
      </c>
    </row>
    <row r="28" spans="2:11">
      <c r="B28" s="4" t="s">
        <v>72</v>
      </c>
      <c r="C28" s="5">
        <v>42395</v>
      </c>
      <c r="D28" s="3" t="s">
        <v>73</v>
      </c>
      <c r="E28" s="6" t="s">
        <v>65</v>
      </c>
      <c r="F28" s="6">
        <v>25</v>
      </c>
      <c r="G28" s="6">
        <v>0</v>
      </c>
      <c r="H28" s="6">
        <v>70</v>
      </c>
      <c r="I28" s="6">
        <v>55</v>
      </c>
      <c r="J28" s="6">
        <v>90</v>
      </c>
      <c r="K28" s="6">
        <v>215</v>
      </c>
    </row>
    <row r="29" spans="2:11">
      <c r="B29" s="4" t="s">
        <v>72</v>
      </c>
      <c r="C29" s="5">
        <v>43760</v>
      </c>
      <c r="D29" s="4" t="s">
        <v>74</v>
      </c>
      <c r="E29" s="6" t="s">
        <v>38</v>
      </c>
      <c r="F29" s="6">
        <v>24</v>
      </c>
      <c r="G29" s="6">
        <v>1</v>
      </c>
      <c r="H29" s="6">
        <v>90</v>
      </c>
      <c r="I29" s="6">
        <v>100</v>
      </c>
      <c r="J29" s="6">
        <v>100</v>
      </c>
      <c r="K29" s="6">
        <v>290</v>
      </c>
    </row>
    <row r="30" spans="2:11">
      <c r="B30" s="4" t="s">
        <v>75</v>
      </c>
      <c r="C30" s="5">
        <v>43274</v>
      </c>
      <c r="D30" s="4" t="s">
        <v>76</v>
      </c>
      <c r="E30" s="6" t="s">
        <v>24</v>
      </c>
      <c r="F30" s="6">
        <v>25</v>
      </c>
      <c r="G30" s="6">
        <v>0</v>
      </c>
      <c r="H30" s="6">
        <v>80</v>
      </c>
      <c r="I30" s="6">
        <v>75</v>
      </c>
      <c r="J30" s="6">
        <v>85</v>
      </c>
      <c r="K30" s="6">
        <v>240</v>
      </c>
    </row>
    <row r="31" spans="2:11">
      <c r="B31" s="4" t="s">
        <v>75</v>
      </c>
      <c r="C31" s="5">
        <v>43525</v>
      </c>
      <c r="D31" s="3" t="s">
        <v>77</v>
      </c>
      <c r="E31" s="6" t="s">
        <v>24</v>
      </c>
      <c r="F31" s="6">
        <v>24</v>
      </c>
      <c r="G31" s="6">
        <v>1</v>
      </c>
      <c r="H31" s="6">
        <v>65</v>
      </c>
      <c r="I31" s="6">
        <v>100</v>
      </c>
      <c r="J31" s="6">
        <v>80</v>
      </c>
      <c r="K31" s="6">
        <v>245</v>
      </c>
    </row>
    <row r="32" spans="2:11">
      <c r="B32" s="4" t="s">
        <v>78</v>
      </c>
      <c r="C32" s="5">
        <v>43567</v>
      </c>
      <c r="D32" s="4" t="s">
        <v>79</v>
      </c>
      <c r="E32" s="6" t="s">
        <v>36</v>
      </c>
      <c r="F32" s="6">
        <v>24</v>
      </c>
      <c r="G32" s="6">
        <v>1</v>
      </c>
      <c r="H32" s="6">
        <v>70</v>
      </c>
      <c r="I32" s="6">
        <v>90</v>
      </c>
      <c r="J32" s="6">
        <v>70</v>
      </c>
      <c r="K32" s="6">
        <v>230</v>
      </c>
    </row>
    <row r="33" spans="2:11">
      <c r="B33" s="4" t="s">
        <v>80</v>
      </c>
      <c r="C33" s="5">
        <v>43252</v>
      </c>
      <c r="D33" s="3" t="s">
        <v>81</v>
      </c>
      <c r="E33" s="6" t="s">
        <v>24</v>
      </c>
      <c r="F33" s="6">
        <v>25</v>
      </c>
      <c r="G33" s="6">
        <v>0</v>
      </c>
      <c r="H33" s="6">
        <v>80</v>
      </c>
      <c r="I33" s="6">
        <v>75</v>
      </c>
      <c r="J33" s="6">
        <v>85</v>
      </c>
      <c r="K33" s="6">
        <v>240</v>
      </c>
    </row>
    <row r="34" spans="2:11">
      <c r="B34" s="4" t="s">
        <v>80</v>
      </c>
      <c r="C34" s="5">
        <v>43986</v>
      </c>
      <c r="D34" s="4" t="s">
        <v>82</v>
      </c>
      <c r="E34" s="6" t="s">
        <v>38</v>
      </c>
      <c r="F34" s="6">
        <v>23</v>
      </c>
      <c r="G34" s="6">
        <v>2</v>
      </c>
      <c r="H34" s="6">
        <v>50</v>
      </c>
      <c r="I34" s="6">
        <v>85</v>
      </c>
      <c r="J34" s="6">
        <v>95</v>
      </c>
      <c r="K34" s="6">
        <v>230</v>
      </c>
    </row>
    <row r="35" spans="2:11">
      <c r="B35" s="4" t="s">
        <v>83</v>
      </c>
      <c r="C35" s="5">
        <v>42473</v>
      </c>
      <c r="D35" s="3" t="s">
        <v>84</v>
      </c>
      <c r="E35" s="6" t="s">
        <v>32</v>
      </c>
      <c r="F35" s="6">
        <v>23</v>
      </c>
      <c r="G35" s="6">
        <v>2</v>
      </c>
      <c r="H35" s="6">
        <v>90</v>
      </c>
      <c r="I35" s="6">
        <v>70</v>
      </c>
      <c r="J35" s="6">
        <v>60</v>
      </c>
      <c r="K35" s="6">
        <v>220</v>
      </c>
    </row>
    <row r="36" spans="2:11">
      <c r="B36" s="4" t="s">
        <v>83</v>
      </c>
      <c r="C36" s="5">
        <v>43257</v>
      </c>
      <c r="D36" s="4" t="s">
        <v>85</v>
      </c>
      <c r="E36" s="6" t="s">
        <v>24</v>
      </c>
      <c r="F36" s="6">
        <v>23</v>
      </c>
      <c r="G36" s="6">
        <v>2</v>
      </c>
      <c r="H36" s="6">
        <v>75</v>
      </c>
      <c r="I36" s="6">
        <v>90</v>
      </c>
      <c r="J36" s="6">
        <v>70</v>
      </c>
      <c r="K36" s="6">
        <v>235</v>
      </c>
    </row>
    <row r="37" spans="2:11">
      <c r="B37" s="3" t="s">
        <v>86</v>
      </c>
      <c r="C37" s="5">
        <v>43955</v>
      </c>
      <c r="D37" s="4" t="s">
        <v>87</v>
      </c>
      <c r="E37" s="6" t="s">
        <v>36</v>
      </c>
      <c r="F37" s="6">
        <v>25</v>
      </c>
      <c r="G37" s="6">
        <v>0</v>
      </c>
      <c r="H37" s="6">
        <v>55</v>
      </c>
      <c r="I37" s="6">
        <v>100</v>
      </c>
      <c r="J37" s="6">
        <v>60</v>
      </c>
      <c r="K37" s="6">
        <v>215</v>
      </c>
    </row>
    <row r="38" spans="2:11">
      <c r="B38" s="4" t="s">
        <v>88</v>
      </c>
      <c r="C38" s="5">
        <v>43325</v>
      </c>
      <c r="D38" s="4" t="s">
        <v>89</v>
      </c>
      <c r="E38" s="6" t="s">
        <v>32</v>
      </c>
      <c r="F38" s="6">
        <v>25</v>
      </c>
      <c r="G38" s="6">
        <v>0</v>
      </c>
      <c r="H38" s="6">
        <v>60</v>
      </c>
      <c r="I38" s="6">
        <v>70</v>
      </c>
      <c r="J38" s="6">
        <v>100</v>
      </c>
      <c r="K38" s="6">
        <v>230</v>
      </c>
    </row>
    <row r="39" spans="2:11">
      <c r="B39" s="4" t="s">
        <v>90</v>
      </c>
      <c r="C39" s="5">
        <v>42577</v>
      </c>
      <c r="D39" s="3" t="s">
        <v>91</v>
      </c>
      <c r="E39" s="6" t="s">
        <v>29</v>
      </c>
      <c r="F39" s="6">
        <v>25</v>
      </c>
      <c r="G39" s="6">
        <v>0</v>
      </c>
      <c r="H39" s="6">
        <v>90</v>
      </c>
      <c r="I39" s="6">
        <v>80</v>
      </c>
      <c r="J39" s="6">
        <v>100</v>
      </c>
      <c r="K39" s="6">
        <v>270</v>
      </c>
    </row>
    <row r="40" spans="2:11">
      <c r="B40" s="4" t="s">
        <v>90</v>
      </c>
      <c r="C40" s="5">
        <v>44357</v>
      </c>
      <c r="D40" s="4" t="s">
        <v>92</v>
      </c>
      <c r="E40" s="6" t="s">
        <v>65</v>
      </c>
      <c r="F40" s="6">
        <v>25</v>
      </c>
      <c r="G40" s="6">
        <v>0</v>
      </c>
      <c r="H40" s="6">
        <v>70</v>
      </c>
      <c r="I40" s="6">
        <v>55</v>
      </c>
      <c r="J40" s="6">
        <v>90</v>
      </c>
      <c r="K40" s="6">
        <v>215</v>
      </c>
    </row>
    <row r="41" spans="2:11">
      <c r="B41" s="3" t="s">
        <v>93</v>
      </c>
      <c r="C41" s="5">
        <v>43274</v>
      </c>
      <c r="D41" s="3" t="s">
        <v>94</v>
      </c>
      <c r="E41" s="6" t="s">
        <v>36</v>
      </c>
      <c r="F41" s="6">
        <v>25</v>
      </c>
      <c r="G41" s="6">
        <v>0</v>
      </c>
      <c r="H41" s="6">
        <v>90</v>
      </c>
      <c r="I41" s="6">
        <v>80</v>
      </c>
      <c r="J41" s="6">
        <v>70</v>
      </c>
      <c r="K41" s="6">
        <v>240</v>
      </c>
    </row>
    <row r="42" spans="2:11">
      <c r="B42" s="4" t="s">
        <v>95</v>
      </c>
      <c r="C42" s="5">
        <v>43831</v>
      </c>
      <c r="D42" s="3" t="s">
        <v>96</v>
      </c>
      <c r="E42" s="6" t="s">
        <v>38</v>
      </c>
      <c r="F42" s="6">
        <v>24</v>
      </c>
      <c r="G42" s="6">
        <v>1</v>
      </c>
      <c r="H42" s="6">
        <v>90</v>
      </c>
      <c r="I42" s="6">
        <v>90</v>
      </c>
      <c r="J42" s="6">
        <v>100</v>
      </c>
      <c r="K42" s="6">
        <v>280</v>
      </c>
    </row>
    <row r="43" spans="2:11">
      <c r="B43" s="4" t="s">
        <v>95</v>
      </c>
      <c r="C43" s="5">
        <v>44481</v>
      </c>
      <c r="D43" s="4" t="s">
        <v>97</v>
      </c>
      <c r="E43" s="6" t="s">
        <v>27</v>
      </c>
      <c r="F43" s="6">
        <v>22</v>
      </c>
      <c r="G43" s="6">
        <v>3</v>
      </c>
      <c r="H43" s="6">
        <v>90</v>
      </c>
      <c r="I43" s="6">
        <v>90</v>
      </c>
      <c r="J43" s="6">
        <v>100</v>
      </c>
      <c r="K43" s="6">
        <v>280</v>
      </c>
    </row>
    <row r="44" spans="2:11">
      <c r="B44" s="4" t="s">
        <v>98</v>
      </c>
      <c r="C44" s="5">
        <v>43020</v>
      </c>
      <c r="D44" s="3" t="s">
        <v>99</v>
      </c>
      <c r="E44" s="6" t="s">
        <v>38</v>
      </c>
      <c r="F44" s="6">
        <v>23</v>
      </c>
      <c r="G44" s="6">
        <v>2</v>
      </c>
      <c r="H44" s="6">
        <v>50</v>
      </c>
      <c r="I44" s="6">
        <v>85</v>
      </c>
      <c r="J44" s="6">
        <v>95</v>
      </c>
      <c r="K44" s="6">
        <v>230</v>
      </c>
    </row>
    <row r="45" spans="2:11">
      <c r="B45" s="4" t="s">
        <v>98</v>
      </c>
      <c r="C45" s="5">
        <v>43977</v>
      </c>
      <c r="D45" s="4" t="s">
        <v>100</v>
      </c>
      <c r="E45" s="6" t="s">
        <v>29</v>
      </c>
      <c r="F45" s="6">
        <v>20</v>
      </c>
      <c r="G45" s="6">
        <v>5</v>
      </c>
      <c r="H45" s="6">
        <v>70</v>
      </c>
      <c r="I45" s="6">
        <v>75</v>
      </c>
      <c r="J45" s="6">
        <v>90</v>
      </c>
      <c r="K45" s="6">
        <v>235</v>
      </c>
    </row>
    <row r="46" spans="2:11">
      <c r="B46" s="4" t="s">
        <v>101</v>
      </c>
      <c r="C46" s="5">
        <v>43332</v>
      </c>
      <c r="D46" s="4" t="s">
        <v>102</v>
      </c>
      <c r="E46" s="6" t="s">
        <v>53</v>
      </c>
      <c r="F46" s="6">
        <v>22</v>
      </c>
      <c r="G46" s="6">
        <v>3</v>
      </c>
      <c r="H46" s="6">
        <v>100</v>
      </c>
      <c r="I46" s="6">
        <v>75</v>
      </c>
      <c r="J46" s="6">
        <v>90</v>
      </c>
      <c r="K46" s="6">
        <v>265</v>
      </c>
    </row>
    <row r="47" spans="2:11">
      <c r="B47" s="4" t="s">
        <v>103</v>
      </c>
      <c r="C47" s="5">
        <v>42577</v>
      </c>
      <c r="D47" s="3" t="s">
        <v>104</v>
      </c>
      <c r="E47" s="6" t="s">
        <v>53</v>
      </c>
      <c r="F47" s="6">
        <v>22</v>
      </c>
      <c r="G47" s="6">
        <v>3</v>
      </c>
      <c r="H47" s="6">
        <v>100</v>
      </c>
      <c r="I47" s="6">
        <v>75</v>
      </c>
      <c r="J47" s="6">
        <v>90</v>
      </c>
      <c r="K47" s="6">
        <v>265</v>
      </c>
    </row>
    <row r="48" spans="2:11">
      <c r="B48" s="4" t="s">
        <v>103</v>
      </c>
      <c r="C48" s="5">
        <v>43217</v>
      </c>
      <c r="D48" s="4" t="s">
        <v>105</v>
      </c>
      <c r="E48" s="6" t="s">
        <v>29</v>
      </c>
      <c r="F48" s="6">
        <v>25</v>
      </c>
      <c r="G48" s="6">
        <v>0</v>
      </c>
      <c r="H48" s="6">
        <v>90</v>
      </c>
      <c r="I48" s="6">
        <v>80</v>
      </c>
      <c r="J48" s="6">
        <v>100</v>
      </c>
      <c r="K48" s="6">
        <v>270</v>
      </c>
    </row>
    <row r="49" spans="2:11">
      <c r="B49" s="4" t="s">
        <v>106</v>
      </c>
      <c r="C49" s="5">
        <v>43338</v>
      </c>
      <c r="D49" s="3" t="s">
        <v>107</v>
      </c>
      <c r="E49" s="6" t="s">
        <v>29</v>
      </c>
      <c r="F49" s="6">
        <v>25</v>
      </c>
      <c r="G49" s="6">
        <v>0</v>
      </c>
      <c r="H49" s="6">
        <v>60</v>
      </c>
      <c r="I49" s="6">
        <v>80</v>
      </c>
      <c r="J49" s="6">
        <v>60</v>
      </c>
      <c r="K49" s="6">
        <v>200</v>
      </c>
    </row>
    <row r="50" spans="2:11">
      <c r="B50" s="4" t="s">
        <v>106</v>
      </c>
      <c r="C50" s="5">
        <v>44383</v>
      </c>
      <c r="D50" s="4" t="s">
        <v>108</v>
      </c>
      <c r="E50" s="6" t="s">
        <v>29</v>
      </c>
      <c r="F50" s="6">
        <v>23</v>
      </c>
      <c r="G50" s="6">
        <v>2</v>
      </c>
      <c r="H50" s="6">
        <v>70</v>
      </c>
      <c r="I50" s="6">
        <v>90</v>
      </c>
      <c r="J50" s="6">
        <v>70</v>
      </c>
      <c r="K50" s="6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ax="16383" man="1"/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84F6F-A940-47CC-8D2E-3E8A001AF9FE}">
  <sheetPr codeName="Sheet9"/>
  <dimension ref="A1:J33"/>
  <sheetViews>
    <sheetView topLeftCell="B13" workbookViewId="0">
      <selection activeCell="B32" sqref="B32:D33"/>
    </sheetView>
  </sheetViews>
  <sheetFormatPr defaultRowHeight="17.399999999999999"/>
  <cols>
    <col min="1" max="1" width="13.5" customWidth="1"/>
    <col min="2" max="4" width="16.296875" bestFit="1" customWidth="1"/>
    <col min="5" max="5" width="12.5" bestFit="1" customWidth="1"/>
    <col min="6" max="6" width="6.2968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296875" customWidth="1"/>
  </cols>
  <sheetData>
    <row r="1" spans="1:10">
      <c r="A1" t="s">
        <v>109</v>
      </c>
    </row>
    <row r="2" spans="1:10">
      <c r="A2" s="3" t="s">
        <v>110</v>
      </c>
      <c r="B2" s="3" t="s">
        <v>111</v>
      </c>
      <c r="C2" s="3" t="s">
        <v>112</v>
      </c>
      <c r="D2" s="3" t="s">
        <v>113</v>
      </c>
      <c r="E2" s="3" t="s">
        <v>114</v>
      </c>
      <c r="F2" s="3" t="s">
        <v>115</v>
      </c>
      <c r="G2" s="7" t="s">
        <v>116</v>
      </c>
      <c r="H2" s="7" t="s">
        <v>117</v>
      </c>
      <c r="I2" s="3" t="s">
        <v>118</v>
      </c>
      <c r="J2" s="7" t="s">
        <v>119</v>
      </c>
    </row>
    <row r="3" spans="1:10">
      <c r="A3" s="5">
        <v>45494</v>
      </c>
      <c r="B3" s="3" t="s">
        <v>115</v>
      </c>
      <c r="C3" s="3" t="s">
        <v>120</v>
      </c>
      <c r="D3" s="3" t="s">
        <v>121</v>
      </c>
      <c r="E3" s="8">
        <v>191700</v>
      </c>
      <c r="F3" s="9" t="s">
        <v>122</v>
      </c>
      <c r="G3" s="10">
        <f>IFERROR(IF(B3="할부",0%,HLOOKUP(E3,$B$25:$E$28,MATCH(C3,$A$27:$A$28,1)+2,TRUE))," ")</f>
        <v>0</v>
      </c>
      <c r="H3" s="11">
        <f>IF(ISBLANK(F3),E3,ROUND(E3/RIGHT(F3,1),-2))</f>
        <v>47900</v>
      </c>
      <c r="I3" s="12">
        <v>143800</v>
      </c>
      <c r="J3" s="3" t="str" cm="1">
        <f t="array" ref="J3">fn비고(A3,I3)</f>
        <v>143800원 이월</v>
      </c>
    </row>
    <row r="4" spans="1:10">
      <c r="A4" s="5">
        <v>45585</v>
      </c>
      <c r="B4" s="3" t="s">
        <v>123</v>
      </c>
      <c r="C4" s="3" t="s">
        <v>124</v>
      </c>
      <c r="D4" s="3" t="s">
        <v>125</v>
      </c>
      <c r="E4" s="8">
        <v>174100</v>
      </c>
      <c r="F4" s="9"/>
      <c r="G4" s="10">
        <f t="shared" ref="G4:G22" si="0">IFERROR(IF(B4="할부",0%,HLOOKUP(E4,$B$25:$E$28,MATCH(C4,$A$27:$A$28,1)+2,TRUE))," ")</f>
        <v>0.01</v>
      </c>
      <c r="H4" s="11">
        <f t="shared" ref="H4:H22" si="1">IF(ISBLANK(F4),E4,ROUND(E4/RIGHT(F4,1),-2))</f>
        <v>174100</v>
      </c>
      <c r="I4" s="12">
        <v>0</v>
      </c>
      <c r="J4" s="3" t="str" cm="1">
        <f t="array" ref="J4">fn비고(A4,I4)</f>
        <v>10월 결제완료</v>
      </c>
    </row>
    <row r="5" spans="1:10">
      <c r="A5" s="5">
        <v>45336</v>
      </c>
      <c r="B5" s="3" t="s">
        <v>123</v>
      </c>
      <c r="C5" s="3" t="s">
        <v>124</v>
      </c>
      <c r="D5" s="3" t="s">
        <v>126</v>
      </c>
      <c r="E5" s="8">
        <v>52900</v>
      </c>
      <c r="F5" s="9"/>
      <c r="G5" s="10">
        <f t="shared" si="0"/>
        <v>5.0000000000000001E-3</v>
      </c>
      <c r="H5" s="11">
        <f t="shared" si="1"/>
        <v>52900</v>
      </c>
      <c r="I5" s="12">
        <v>0</v>
      </c>
      <c r="J5" s="3" t="str" cm="1">
        <f t="array" ref="J5">fn비고(A5,I5)</f>
        <v>2월 결제완료</v>
      </c>
    </row>
    <row r="6" spans="1:10">
      <c r="A6" s="5">
        <v>45376</v>
      </c>
      <c r="B6" s="3" t="s">
        <v>123</v>
      </c>
      <c r="C6" s="3" t="s">
        <v>120</v>
      </c>
      <c r="D6" s="3" t="s">
        <v>127</v>
      </c>
      <c r="E6" s="8">
        <v>327900</v>
      </c>
      <c r="F6" s="3"/>
      <c r="G6" s="10">
        <f t="shared" si="0"/>
        <v>0.02</v>
      </c>
      <c r="H6" s="11">
        <f t="shared" si="1"/>
        <v>327900</v>
      </c>
      <c r="I6" s="12">
        <v>0</v>
      </c>
      <c r="J6" s="3" t="str" cm="1">
        <f t="array" ref="J6">fn비고(A6,I6)</f>
        <v>3월 결제완료</v>
      </c>
    </row>
    <row r="7" spans="1:10">
      <c r="A7" s="5">
        <v>45494</v>
      </c>
      <c r="B7" s="3" t="s">
        <v>115</v>
      </c>
      <c r="C7" s="3" t="s">
        <v>124</v>
      </c>
      <c r="D7" s="3" t="s">
        <v>128</v>
      </c>
      <c r="E7" s="8">
        <v>112800</v>
      </c>
      <c r="F7" s="9" t="s">
        <v>129</v>
      </c>
      <c r="G7" s="10">
        <f t="shared" si="0"/>
        <v>0</v>
      </c>
      <c r="H7" s="11">
        <f t="shared" si="1"/>
        <v>16100</v>
      </c>
      <c r="I7" s="12">
        <v>96700</v>
      </c>
      <c r="J7" s="3" t="str" cm="1">
        <f t="array" ref="J7">fn비고(A7,I7)</f>
        <v>96700원 이월</v>
      </c>
    </row>
    <row r="8" spans="1:10">
      <c r="A8" s="5">
        <v>45462</v>
      </c>
      <c r="B8" s="3" t="s">
        <v>123</v>
      </c>
      <c r="C8" s="3" t="s">
        <v>130</v>
      </c>
      <c r="D8" s="3" t="s">
        <v>131</v>
      </c>
      <c r="E8" s="8">
        <v>166600</v>
      </c>
      <c r="F8" s="9"/>
      <c r="G8" s="10">
        <f t="shared" si="0"/>
        <v>1.4999999999999999E-2</v>
      </c>
      <c r="H8" s="11">
        <f t="shared" si="1"/>
        <v>166600</v>
      </c>
      <c r="I8" s="12">
        <v>0</v>
      </c>
      <c r="J8" s="3" t="str" cm="1">
        <f t="array" ref="J8">fn비고(A8,I8)</f>
        <v>6월 결제완료</v>
      </c>
    </row>
    <row r="9" spans="1:10">
      <c r="A9" s="5">
        <v>45390</v>
      </c>
      <c r="B9" s="3" t="s">
        <v>115</v>
      </c>
      <c r="C9" s="3" t="s">
        <v>120</v>
      </c>
      <c r="D9" s="3" t="s">
        <v>132</v>
      </c>
      <c r="E9" s="8">
        <v>565400</v>
      </c>
      <c r="F9" s="9" t="s">
        <v>133</v>
      </c>
      <c r="G9" s="10">
        <f t="shared" si="0"/>
        <v>0</v>
      </c>
      <c r="H9" s="11">
        <f t="shared" si="1"/>
        <v>282700</v>
      </c>
      <c r="I9" s="12">
        <v>282700</v>
      </c>
      <c r="J9" s="3" t="str" cm="1">
        <f t="array" ref="J9">fn비고(A9,I9)</f>
        <v>282700원 이월</v>
      </c>
    </row>
    <row r="10" spans="1:10">
      <c r="A10" s="5">
        <v>45604</v>
      </c>
      <c r="B10" s="3" t="s">
        <v>123</v>
      </c>
      <c r="C10" s="3" t="s">
        <v>124</v>
      </c>
      <c r="D10" s="3" t="s">
        <v>134</v>
      </c>
      <c r="E10" s="8">
        <v>415200</v>
      </c>
      <c r="F10" s="9"/>
      <c r="G10" s="10">
        <f t="shared" si="0"/>
        <v>0.02</v>
      </c>
      <c r="H10" s="11">
        <f t="shared" si="1"/>
        <v>415200</v>
      </c>
      <c r="I10" s="12">
        <v>0</v>
      </c>
      <c r="J10" s="3" t="str" cm="1">
        <f t="array" ref="J10">fn비고(A10,I10)</f>
        <v>11월 결제완료</v>
      </c>
    </row>
    <row r="11" spans="1:10">
      <c r="A11" s="5">
        <v>45396</v>
      </c>
      <c r="B11" s="3" t="s">
        <v>123</v>
      </c>
      <c r="C11" s="3" t="s">
        <v>130</v>
      </c>
      <c r="D11" s="3" t="s">
        <v>132</v>
      </c>
      <c r="E11" s="8">
        <v>5200</v>
      </c>
      <c r="F11" s="3"/>
      <c r="G11" s="10" t="str">
        <f t="shared" si="0"/>
        <v xml:space="preserve"> </v>
      </c>
      <c r="H11" s="11">
        <f t="shared" si="1"/>
        <v>5200</v>
      </c>
      <c r="I11" s="12">
        <v>0</v>
      </c>
      <c r="J11" s="3" t="str" cm="1">
        <f t="array" ref="J11">fn비고(A11,I11)</f>
        <v>4월 결제완료</v>
      </c>
    </row>
    <row r="12" spans="1:10">
      <c r="A12" s="5">
        <v>45623</v>
      </c>
      <c r="B12" s="3" t="s">
        <v>123</v>
      </c>
      <c r="C12" s="3" t="s">
        <v>120</v>
      </c>
      <c r="D12" s="3" t="s">
        <v>135</v>
      </c>
      <c r="E12" s="8">
        <v>185300</v>
      </c>
      <c r="F12" s="3"/>
      <c r="G12" s="10">
        <f t="shared" si="0"/>
        <v>0.01</v>
      </c>
      <c r="H12" s="11">
        <f t="shared" si="1"/>
        <v>185300</v>
      </c>
      <c r="I12" s="12">
        <v>0</v>
      </c>
      <c r="J12" s="3" t="str" cm="1">
        <f t="array" ref="J12">fn비고(A12,I12)</f>
        <v>11월 결제완료</v>
      </c>
    </row>
    <row r="13" spans="1:10">
      <c r="A13" s="5">
        <v>45607</v>
      </c>
      <c r="B13" s="3" t="s">
        <v>115</v>
      </c>
      <c r="C13" s="3" t="s">
        <v>124</v>
      </c>
      <c r="D13" s="3" t="s">
        <v>136</v>
      </c>
      <c r="E13" s="8">
        <v>563200</v>
      </c>
      <c r="F13" s="9" t="s">
        <v>137</v>
      </c>
      <c r="G13" s="10">
        <f t="shared" si="0"/>
        <v>0</v>
      </c>
      <c r="H13" s="11">
        <f t="shared" si="1"/>
        <v>93900</v>
      </c>
      <c r="I13" s="12">
        <v>469300</v>
      </c>
      <c r="J13" s="3" t="str" cm="1">
        <f t="array" ref="J13">fn비고(A13,I13)</f>
        <v>469300원 이월</v>
      </c>
    </row>
    <row r="14" spans="1:10">
      <c r="A14" s="5">
        <v>45477</v>
      </c>
      <c r="B14" s="3" t="s">
        <v>123</v>
      </c>
      <c r="C14" s="3" t="s">
        <v>130</v>
      </c>
      <c r="D14" s="3" t="s">
        <v>131</v>
      </c>
      <c r="E14" s="8">
        <v>207400</v>
      </c>
      <c r="F14" s="9"/>
      <c r="G14" s="10">
        <f t="shared" si="0"/>
        <v>0.02</v>
      </c>
      <c r="H14" s="11">
        <f t="shared" si="1"/>
        <v>207400</v>
      </c>
      <c r="I14" s="12">
        <v>0</v>
      </c>
      <c r="J14" s="3" t="str" cm="1">
        <f t="array" ref="J14">fn비고(A14,I14)</f>
        <v>7월 결제완료</v>
      </c>
    </row>
    <row r="15" spans="1:10">
      <c r="A15" s="5">
        <v>45636</v>
      </c>
      <c r="B15" s="3" t="s">
        <v>123</v>
      </c>
      <c r="C15" s="3" t="s">
        <v>120</v>
      </c>
      <c r="D15" s="3" t="s">
        <v>138</v>
      </c>
      <c r="E15" s="8">
        <v>171300</v>
      </c>
      <c r="F15" s="3"/>
      <c r="G15" s="10">
        <f t="shared" si="0"/>
        <v>0.01</v>
      </c>
      <c r="H15" s="11">
        <f t="shared" si="1"/>
        <v>171300</v>
      </c>
      <c r="I15" s="12">
        <v>0</v>
      </c>
      <c r="J15" s="3" t="str" cm="1">
        <f t="array" ref="J15">fn비고(A15,I15)</f>
        <v>12월 결제완료</v>
      </c>
    </row>
    <row r="16" spans="1:10">
      <c r="A16" s="5">
        <v>45314</v>
      </c>
      <c r="B16" s="3" t="s">
        <v>115</v>
      </c>
      <c r="C16" s="3" t="s">
        <v>124</v>
      </c>
      <c r="D16" s="3" t="s">
        <v>139</v>
      </c>
      <c r="E16" s="8">
        <v>411400</v>
      </c>
      <c r="F16" s="9" t="s">
        <v>140</v>
      </c>
      <c r="G16" s="10">
        <f t="shared" si="0"/>
        <v>0</v>
      </c>
      <c r="H16" s="11">
        <f t="shared" si="1"/>
        <v>137100</v>
      </c>
      <c r="I16" s="12">
        <v>274300</v>
      </c>
      <c r="J16" s="3" t="str" cm="1">
        <f t="array" ref="J16">fn비고(A16,I16)</f>
        <v>274300원 이월</v>
      </c>
    </row>
    <row r="17" spans="1:10">
      <c r="A17" s="5">
        <v>45528</v>
      </c>
      <c r="B17" s="3" t="s">
        <v>123</v>
      </c>
      <c r="C17" s="3" t="s">
        <v>130</v>
      </c>
      <c r="D17" s="3" t="s">
        <v>141</v>
      </c>
      <c r="E17" s="8">
        <v>503400</v>
      </c>
      <c r="F17" s="3"/>
      <c r="G17" s="10">
        <f t="shared" si="0"/>
        <v>2.5000000000000001E-2</v>
      </c>
      <c r="H17" s="11">
        <f t="shared" si="1"/>
        <v>503400</v>
      </c>
      <c r="I17" s="12">
        <v>0</v>
      </c>
      <c r="J17" s="3" t="str" cm="1">
        <f t="array" ref="J17">fn비고(A17,I17)</f>
        <v>8월 결제완료</v>
      </c>
    </row>
    <row r="18" spans="1:10">
      <c r="A18" s="5">
        <v>45295</v>
      </c>
      <c r="B18" s="3" t="s">
        <v>123</v>
      </c>
      <c r="C18" s="3" t="s">
        <v>120</v>
      </c>
      <c r="D18" s="3" t="s">
        <v>142</v>
      </c>
      <c r="E18" s="8">
        <v>9600</v>
      </c>
      <c r="F18" s="3"/>
      <c r="G18" s="10" t="str">
        <f t="shared" si="0"/>
        <v xml:space="preserve"> </v>
      </c>
      <c r="H18" s="11">
        <f t="shared" si="1"/>
        <v>9600</v>
      </c>
      <c r="I18" s="12">
        <v>0</v>
      </c>
      <c r="J18" s="3" t="str" cm="1">
        <f t="array" ref="J18">fn비고(A18,I18)</f>
        <v>1월 결제완료</v>
      </c>
    </row>
    <row r="19" spans="1:10">
      <c r="A19" s="5">
        <v>45345</v>
      </c>
      <c r="B19" s="3" t="s">
        <v>123</v>
      </c>
      <c r="C19" s="3" t="s">
        <v>124</v>
      </c>
      <c r="D19" s="3" t="s">
        <v>143</v>
      </c>
      <c r="E19" s="8">
        <v>494100</v>
      </c>
      <c r="F19" s="3"/>
      <c r="G19" s="10">
        <f t="shared" si="0"/>
        <v>0.02</v>
      </c>
      <c r="H19" s="11">
        <f t="shared" si="1"/>
        <v>494100</v>
      </c>
      <c r="I19" s="12">
        <v>0</v>
      </c>
      <c r="J19" s="3" t="str" cm="1">
        <f t="array" ref="J19">fn비고(A19,I19)</f>
        <v>2월 결제완료</v>
      </c>
    </row>
    <row r="20" spans="1:10">
      <c r="A20" s="5">
        <v>45483</v>
      </c>
      <c r="B20" s="3" t="s">
        <v>115</v>
      </c>
      <c r="C20" s="3" t="s">
        <v>130</v>
      </c>
      <c r="D20" s="3" t="s">
        <v>144</v>
      </c>
      <c r="E20" s="8">
        <v>301600</v>
      </c>
      <c r="F20" s="9" t="s">
        <v>133</v>
      </c>
      <c r="G20" s="10">
        <f t="shared" si="0"/>
        <v>0</v>
      </c>
      <c r="H20" s="11">
        <f t="shared" si="1"/>
        <v>150800</v>
      </c>
      <c r="I20" s="12">
        <v>150800</v>
      </c>
      <c r="J20" s="3" t="str" cm="1">
        <f t="array" ref="J20">fn비고(A20,I20)</f>
        <v>150800원 이월</v>
      </c>
    </row>
    <row r="21" spans="1:10">
      <c r="A21" s="5">
        <v>45468</v>
      </c>
      <c r="B21" s="3" t="s">
        <v>123</v>
      </c>
      <c r="C21" s="3" t="s">
        <v>124</v>
      </c>
      <c r="D21" s="3" t="s">
        <v>145</v>
      </c>
      <c r="E21" s="8">
        <v>58400</v>
      </c>
      <c r="F21" s="3"/>
      <c r="G21" s="10">
        <f t="shared" si="0"/>
        <v>5.0000000000000001E-3</v>
      </c>
      <c r="H21" s="11">
        <f t="shared" si="1"/>
        <v>58400</v>
      </c>
      <c r="I21" s="12">
        <v>0</v>
      </c>
      <c r="J21" s="3" t="str" cm="1">
        <f t="array" ref="J21">fn비고(A21,I21)</f>
        <v>6월 결제완료</v>
      </c>
    </row>
    <row r="22" spans="1:10">
      <c r="A22" s="5">
        <v>45546</v>
      </c>
      <c r="B22" s="3" t="s">
        <v>123</v>
      </c>
      <c r="C22" s="3" t="s">
        <v>124</v>
      </c>
      <c r="D22" s="3" t="s">
        <v>146</v>
      </c>
      <c r="E22" s="8">
        <v>372300</v>
      </c>
      <c r="F22" s="3"/>
      <c r="G22" s="10">
        <f t="shared" si="0"/>
        <v>0.02</v>
      </c>
      <c r="H22" s="11">
        <f t="shared" si="1"/>
        <v>372300</v>
      </c>
      <c r="I22" s="12">
        <v>0</v>
      </c>
      <c r="J22" s="3" t="str" cm="1">
        <f t="array" ref="J22">fn비고(A22,I22)</f>
        <v>9월 결제완료</v>
      </c>
    </row>
    <row r="24" spans="1:10">
      <c r="A24" t="s">
        <v>147</v>
      </c>
      <c r="G24" s="13" t="s">
        <v>148</v>
      </c>
    </row>
    <row r="25" spans="1:10">
      <c r="A25" s="28" t="s">
        <v>114</v>
      </c>
      <c r="B25" s="15">
        <v>10000</v>
      </c>
      <c r="C25" s="15">
        <v>100000</v>
      </c>
      <c r="D25" s="15">
        <v>200000</v>
      </c>
      <c r="E25" s="15">
        <v>500000</v>
      </c>
      <c r="G25" s="28" t="s">
        <v>114</v>
      </c>
      <c r="H25" s="28"/>
      <c r="I25" s="7" t="s">
        <v>149</v>
      </c>
    </row>
    <row r="26" spans="1:10">
      <c r="A26" s="28"/>
      <c r="B26" s="16">
        <v>100000</v>
      </c>
      <c r="C26" s="16">
        <v>200000</v>
      </c>
      <c r="D26" s="16">
        <v>500000</v>
      </c>
      <c r="E26" s="17"/>
      <c r="G26" s="15"/>
      <c r="H26" s="17">
        <v>10000</v>
      </c>
      <c r="I26" s="18">
        <f t="array" ref="I26:I30">FREQUENCY($E$3:$E$22,$G$26:$G$30)/COUNT(($E$3:$E$22=G2&gt;=G26)*1)</f>
        <v>0.1</v>
      </c>
      <c r="J26" s="19"/>
    </row>
    <row r="27" spans="1:10">
      <c r="A27" s="3" t="s">
        <v>150</v>
      </c>
      <c r="B27" s="20">
        <v>5.0000000000000001E-3</v>
      </c>
      <c r="C27" s="21">
        <v>0.01</v>
      </c>
      <c r="D27" s="21">
        <v>0.02</v>
      </c>
      <c r="E27" s="21">
        <v>0.03</v>
      </c>
      <c r="G27" s="22">
        <v>10000</v>
      </c>
      <c r="H27" s="17">
        <v>100000</v>
      </c>
      <c r="I27" s="18">
        <v>0.1</v>
      </c>
    </row>
    <row r="28" spans="1:10">
      <c r="A28" s="3" t="s">
        <v>151</v>
      </c>
      <c r="B28" s="20">
        <v>8.0000000000000002E-3</v>
      </c>
      <c r="C28" s="20">
        <v>1.4999999999999999E-2</v>
      </c>
      <c r="D28" s="21">
        <v>0.02</v>
      </c>
      <c r="E28" s="20">
        <v>2.5000000000000001E-2</v>
      </c>
      <c r="G28" s="22">
        <v>100000</v>
      </c>
      <c r="H28" s="17">
        <v>300000</v>
      </c>
      <c r="I28" s="18">
        <v>0.35</v>
      </c>
    </row>
    <row r="29" spans="1:10">
      <c r="G29" s="22">
        <v>300000</v>
      </c>
      <c r="H29" s="17">
        <v>500000</v>
      </c>
      <c r="I29" s="18">
        <v>0.3</v>
      </c>
    </row>
    <row r="30" spans="1:10">
      <c r="A30" t="s">
        <v>152</v>
      </c>
      <c r="G30" s="22">
        <v>500000</v>
      </c>
      <c r="H30" s="17">
        <v>1000000</v>
      </c>
      <c r="I30" s="18">
        <v>0.15</v>
      </c>
    </row>
    <row r="31" spans="1:10">
      <c r="A31" s="14" t="s">
        <v>111</v>
      </c>
      <c r="B31" s="7" t="s">
        <v>120</v>
      </c>
      <c r="C31" s="7" t="s">
        <v>124</v>
      </c>
      <c r="D31" s="7" t="s">
        <v>130</v>
      </c>
    </row>
    <row r="32" spans="1:10">
      <c r="A32" s="14" t="s">
        <v>115</v>
      </c>
      <c r="B32" s="3" t="str">
        <f t="array" ref="B32">FIXED(MAX(($B$3:$B$22=$A32)*($C$3:$C$22=B$31)*$E$3:$E$22),0,FALSE) &amp; "(총" &amp; COUNTIFS($B$3:$B$22,$A32,$C$3:$C$22,B$31) &amp; "건중)"</f>
        <v>565,400(총2건중)</v>
      </c>
      <c r="C32" s="3" t="str">
        <f t="array" ref="C32">FIXED(MAX(($B$3:$B$22=$A32)*($C$3:$C$22=C$31)*$E$3:$E$22),0,FALSE) &amp; "(총" &amp; COUNTIFS($B$3:$B$22,$A32,$C$3:$C$22,C$31) &amp; "건중)"</f>
        <v>563,200(총3건중)</v>
      </c>
      <c r="D32" s="3" t="str">
        <f t="array" ref="D32">FIXED(MAX(($B$3:$B$22=$A32)*($C$3:$C$22=D$31)*$E$3:$E$22),0,FALSE) &amp; "(총" &amp; COUNTIFS($B$3:$B$22,$A32,$C$3:$C$22,D$31) &amp; "건중)"</f>
        <v>301,600(총1건중)</v>
      </c>
    </row>
    <row r="33" spans="1:4">
      <c r="A33" s="14" t="s">
        <v>123</v>
      </c>
      <c r="B33" s="3" t="str">
        <f t="array" ref="B33">FIXED(MAX(($B$3:$B$22=$A33)*($C$3:$C$22=B$31)*$E$3:$E$22),0,FALSE) &amp; "(총" &amp; COUNTIFS($B$3:$B$22,$A33,$C$3:$C$22,B$31) &amp; "건중)"</f>
        <v>327,900(총4건중)</v>
      </c>
      <c r="C33" s="3" t="str">
        <f t="array" ref="C33">FIXED(MAX(($B$3:$B$22=$A33)*($C$3:$C$22=C$31)*$E$3:$E$22),0,FALSE) &amp; "(총" &amp; COUNTIFS($B$3:$B$22,$A33,$C$3:$C$22,C$31) &amp; "건중)"</f>
        <v>494,100(총6건중)</v>
      </c>
      <c r="D33" s="3" t="str">
        <f t="array" ref="D33">FIXED(MAX(($B$3:$B$22=$A33)*($C$3:$C$22=D$31)*$E$3:$E$22),0,FALSE) &amp; "(총" &amp; COUNTIFS($B$3:$B$22,$A33,$C$3:$C$22,D$31) &amp; 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92BC-4AA4-44BF-B53D-E30336AE3596}">
  <sheetPr codeName="Sheet4"/>
  <dimension ref="A1"/>
  <sheetViews>
    <sheetView workbookViewId="0">
      <selection activeCell="A4" sqref="A4"/>
    </sheetView>
  </sheetViews>
  <sheetFormatPr defaultRowHeight="17.399999999999999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08B5-C3CE-4B35-868D-FCC5C9274ACF}">
  <sheetPr codeName="Sheet10"/>
  <dimension ref="A1:G29"/>
  <sheetViews>
    <sheetView workbookViewId="0">
      <selection activeCell="F5" sqref="F5"/>
    </sheetView>
  </sheetViews>
  <sheetFormatPr defaultRowHeight="17.399999999999999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>
      <c r="A1" t="s">
        <v>109</v>
      </c>
    </row>
    <row r="2" spans="1:7">
      <c r="A2" s="3" t="s">
        <v>153</v>
      </c>
      <c r="B2" s="3" t="s">
        <v>154</v>
      </c>
      <c r="C2" s="3" t="s">
        <v>155</v>
      </c>
      <c r="D2" s="3" t="s">
        <v>156</v>
      </c>
      <c r="E2" s="3" t="s">
        <v>157</v>
      </c>
      <c r="F2" s="3" t="s">
        <v>158</v>
      </c>
      <c r="G2" s="3" t="s">
        <v>159</v>
      </c>
    </row>
    <row r="3" spans="1:7">
      <c r="A3" s="3" t="s">
        <v>170</v>
      </c>
      <c r="B3" s="3" t="s">
        <v>171</v>
      </c>
      <c r="C3" s="3">
        <v>2</v>
      </c>
      <c r="D3" s="3">
        <v>4</v>
      </c>
      <c r="E3" s="3">
        <v>2</v>
      </c>
      <c r="F3" s="3" t="s">
        <v>162</v>
      </c>
      <c r="G3" s="23">
        <v>600</v>
      </c>
    </row>
    <row r="4" spans="1:7">
      <c r="A4" s="3" t="s">
        <v>177</v>
      </c>
      <c r="B4" s="3" t="s">
        <v>171</v>
      </c>
      <c r="C4" s="3">
        <v>3</v>
      </c>
      <c r="D4" s="3">
        <v>5</v>
      </c>
      <c r="E4" s="3">
        <v>1</v>
      </c>
      <c r="F4" s="3" t="s">
        <v>178</v>
      </c>
      <c r="G4" s="23">
        <v>600</v>
      </c>
    </row>
    <row r="5" spans="1:7">
      <c r="A5" s="3" t="s">
        <v>172</v>
      </c>
      <c r="B5" s="3" t="s">
        <v>173</v>
      </c>
      <c r="C5" s="3">
        <v>2</v>
      </c>
      <c r="D5" s="3">
        <v>3</v>
      </c>
      <c r="E5" s="3">
        <v>5</v>
      </c>
      <c r="F5" s="3" t="s">
        <v>162</v>
      </c>
      <c r="G5" s="23">
        <v>800</v>
      </c>
    </row>
    <row r="6" spans="1:7">
      <c r="A6" s="3" t="s">
        <v>179</v>
      </c>
      <c r="B6" s="3" t="s">
        <v>173</v>
      </c>
      <c r="C6" s="3">
        <v>3</v>
      </c>
      <c r="D6" s="3">
        <v>5</v>
      </c>
      <c r="E6" s="3">
        <v>3</v>
      </c>
      <c r="F6" s="3" t="s">
        <v>178</v>
      </c>
      <c r="G6" s="23">
        <v>800</v>
      </c>
    </row>
    <row r="7" spans="1:7">
      <c r="A7" s="3" t="s">
        <v>188</v>
      </c>
      <c r="B7" s="3" t="s">
        <v>173</v>
      </c>
      <c r="C7" s="3">
        <v>4</v>
      </c>
      <c r="D7" s="3">
        <v>4</v>
      </c>
      <c r="E7" s="3">
        <v>4</v>
      </c>
      <c r="F7" s="3" t="s">
        <v>184</v>
      </c>
      <c r="G7" s="23">
        <v>800</v>
      </c>
    </row>
    <row r="8" spans="1:7">
      <c r="A8" s="3" t="s">
        <v>194</v>
      </c>
      <c r="B8" s="3" t="s">
        <v>173</v>
      </c>
      <c r="C8" s="3">
        <v>5</v>
      </c>
      <c r="D8" s="3">
        <v>5</v>
      </c>
      <c r="E8" s="3">
        <v>5</v>
      </c>
      <c r="F8" s="3" t="s">
        <v>195</v>
      </c>
      <c r="G8" s="23">
        <v>1000</v>
      </c>
    </row>
    <row r="9" spans="1:7">
      <c r="A9" s="3" t="s">
        <v>174</v>
      </c>
      <c r="B9" s="3" t="s">
        <v>173</v>
      </c>
      <c r="C9" s="3">
        <v>2</v>
      </c>
      <c r="D9" s="3">
        <v>3</v>
      </c>
      <c r="E9" s="3">
        <v>1</v>
      </c>
      <c r="F9" s="3" t="s">
        <v>162</v>
      </c>
      <c r="G9" s="23">
        <v>300</v>
      </c>
    </row>
    <row r="10" spans="1:7">
      <c r="A10" s="3" t="s">
        <v>160</v>
      </c>
      <c r="B10" s="3" t="s">
        <v>161</v>
      </c>
      <c r="C10" s="3">
        <v>1</v>
      </c>
      <c r="D10" s="3">
        <v>5</v>
      </c>
      <c r="E10" s="3">
        <v>4</v>
      </c>
      <c r="F10" s="3" t="s">
        <v>162</v>
      </c>
      <c r="G10" s="23">
        <v>800</v>
      </c>
    </row>
    <row r="11" spans="1:7">
      <c r="A11" s="3" t="s">
        <v>180</v>
      </c>
      <c r="B11" s="3" t="s">
        <v>161</v>
      </c>
      <c r="C11" s="3">
        <v>3</v>
      </c>
      <c r="D11" s="3">
        <v>1</v>
      </c>
      <c r="E11" s="3">
        <v>3</v>
      </c>
      <c r="F11" s="3" t="s">
        <v>162</v>
      </c>
      <c r="G11" s="23">
        <v>300</v>
      </c>
    </row>
    <row r="12" spans="1:7">
      <c r="A12" s="3" t="s">
        <v>189</v>
      </c>
      <c r="B12" s="3" t="s">
        <v>161</v>
      </c>
      <c r="C12" s="3">
        <v>4</v>
      </c>
      <c r="D12" s="3">
        <v>2</v>
      </c>
      <c r="E12" s="3">
        <v>4</v>
      </c>
      <c r="F12" s="3" t="s">
        <v>178</v>
      </c>
      <c r="G12" s="23">
        <v>600</v>
      </c>
    </row>
    <row r="13" spans="1:7">
      <c r="A13" s="3" t="s">
        <v>196</v>
      </c>
      <c r="B13" s="3" t="s">
        <v>161</v>
      </c>
      <c r="C13" s="3">
        <v>5</v>
      </c>
      <c r="D13" s="3">
        <v>3</v>
      </c>
      <c r="E13" s="3">
        <v>4</v>
      </c>
      <c r="F13" s="3" t="s">
        <v>184</v>
      </c>
      <c r="G13" s="23">
        <v>600</v>
      </c>
    </row>
    <row r="14" spans="1:7">
      <c r="A14" s="3" t="s">
        <v>197</v>
      </c>
      <c r="B14" s="3" t="s">
        <v>198</v>
      </c>
      <c r="C14" s="3">
        <v>5</v>
      </c>
      <c r="D14" s="3">
        <v>3</v>
      </c>
      <c r="E14" s="3">
        <v>4</v>
      </c>
      <c r="F14" s="3" t="s">
        <v>184</v>
      </c>
      <c r="G14" s="23">
        <v>600</v>
      </c>
    </row>
    <row r="15" spans="1:7">
      <c r="A15" s="3" t="s">
        <v>181</v>
      </c>
      <c r="B15" s="3" t="s">
        <v>182</v>
      </c>
      <c r="C15" s="3">
        <v>3</v>
      </c>
      <c r="D15" s="3">
        <v>5</v>
      </c>
      <c r="E15" s="3">
        <v>3</v>
      </c>
      <c r="F15" s="3" t="s">
        <v>178</v>
      </c>
      <c r="G15" s="23">
        <v>800</v>
      </c>
    </row>
    <row r="16" spans="1:7">
      <c r="A16" s="3" t="s">
        <v>199</v>
      </c>
      <c r="B16" s="3" t="s">
        <v>164</v>
      </c>
      <c r="C16" s="3">
        <v>5</v>
      </c>
      <c r="D16" s="3">
        <v>4</v>
      </c>
      <c r="E16" s="3">
        <v>5</v>
      </c>
      <c r="F16" s="3" t="s">
        <v>184</v>
      </c>
      <c r="G16" s="23">
        <v>800</v>
      </c>
    </row>
    <row r="17" spans="1:7">
      <c r="A17" s="3" t="s">
        <v>163</v>
      </c>
      <c r="B17" s="3" t="s">
        <v>164</v>
      </c>
      <c r="C17" s="3">
        <v>1</v>
      </c>
      <c r="D17" s="3">
        <v>1</v>
      </c>
      <c r="E17" s="3">
        <v>3</v>
      </c>
      <c r="F17" s="3" t="s">
        <v>165</v>
      </c>
      <c r="G17" s="23">
        <v>300</v>
      </c>
    </row>
    <row r="18" spans="1:7">
      <c r="A18" s="3" t="s">
        <v>190</v>
      </c>
      <c r="B18" s="3" t="s">
        <v>164</v>
      </c>
      <c r="C18" s="3">
        <v>4</v>
      </c>
      <c r="D18" s="3">
        <v>2</v>
      </c>
      <c r="E18" s="3">
        <v>1</v>
      </c>
      <c r="F18" s="3" t="s">
        <v>162</v>
      </c>
      <c r="G18" s="23">
        <v>300</v>
      </c>
    </row>
    <row r="19" spans="1:7">
      <c r="A19" s="3" t="s">
        <v>166</v>
      </c>
      <c r="B19" s="3" t="s">
        <v>167</v>
      </c>
      <c r="C19" s="3">
        <v>1</v>
      </c>
      <c r="D19" s="3">
        <v>2</v>
      </c>
      <c r="E19" s="3">
        <v>4</v>
      </c>
      <c r="F19" s="3" t="s">
        <v>165</v>
      </c>
      <c r="G19" s="23">
        <v>600</v>
      </c>
    </row>
    <row r="20" spans="1:7">
      <c r="A20" s="3" t="s">
        <v>175</v>
      </c>
      <c r="B20" s="3" t="s">
        <v>167</v>
      </c>
      <c r="C20" s="3">
        <v>2</v>
      </c>
      <c r="D20" s="3">
        <v>3</v>
      </c>
      <c r="E20" s="3">
        <v>4</v>
      </c>
      <c r="F20" s="3" t="s">
        <v>162</v>
      </c>
      <c r="G20" s="23">
        <v>600</v>
      </c>
    </row>
    <row r="21" spans="1:7">
      <c r="A21" s="3" t="s">
        <v>200</v>
      </c>
      <c r="B21" s="3" t="s">
        <v>167</v>
      </c>
      <c r="C21" s="3">
        <v>5</v>
      </c>
      <c r="D21" s="3">
        <v>3</v>
      </c>
      <c r="E21" s="3">
        <v>4</v>
      </c>
      <c r="F21" s="3" t="s">
        <v>184</v>
      </c>
      <c r="G21" s="23">
        <v>600</v>
      </c>
    </row>
    <row r="22" spans="1:7">
      <c r="A22" s="3" t="s">
        <v>168</v>
      </c>
      <c r="B22" s="3" t="s">
        <v>169</v>
      </c>
      <c r="C22" s="3">
        <v>1</v>
      </c>
      <c r="D22" s="3">
        <v>5</v>
      </c>
      <c r="E22" s="3">
        <v>4</v>
      </c>
      <c r="F22" s="3" t="s">
        <v>162</v>
      </c>
      <c r="G22" s="23">
        <v>800</v>
      </c>
    </row>
    <row r="23" spans="1:7">
      <c r="A23" s="3" t="s">
        <v>183</v>
      </c>
      <c r="B23" s="3" t="s">
        <v>169</v>
      </c>
      <c r="C23" s="3">
        <v>3</v>
      </c>
      <c r="D23" s="3">
        <v>5</v>
      </c>
      <c r="E23" s="3">
        <v>5</v>
      </c>
      <c r="F23" s="3" t="s">
        <v>184</v>
      </c>
      <c r="G23" s="23">
        <v>1000</v>
      </c>
    </row>
    <row r="24" spans="1:7">
      <c r="A24" s="3" t="s">
        <v>176</v>
      </c>
      <c r="B24" s="3" t="s">
        <v>169</v>
      </c>
      <c r="C24" s="3">
        <v>2</v>
      </c>
      <c r="D24" s="3">
        <v>3</v>
      </c>
      <c r="E24" s="3">
        <v>2</v>
      </c>
      <c r="F24" s="3" t="s">
        <v>162</v>
      </c>
      <c r="G24" s="23">
        <v>300</v>
      </c>
    </row>
    <row r="25" spans="1:7">
      <c r="A25" s="3" t="s">
        <v>185</v>
      </c>
      <c r="B25" s="3" t="s">
        <v>169</v>
      </c>
      <c r="C25" s="3">
        <v>3</v>
      </c>
      <c r="D25" s="3">
        <v>1</v>
      </c>
      <c r="E25" s="3">
        <v>3</v>
      </c>
      <c r="F25" s="3" t="s">
        <v>162</v>
      </c>
      <c r="G25" s="23">
        <v>300</v>
      </c>
    </row>
    <row r="26" spans="1:7">
      <c r="A26" s="3" t="s">
        <v>191</v>
      </c>
      <c r="B26" s="3" t="s">
        <v>169</v>
      </c>
      <c r="C26" s="3">
        <v>4</v>
      </c>
      <c r="D26" s="3">
        <v>1</v>
      </c>
      <c r="E26" s="3">
        <v>2</v>
      </c>
      <c r="F26" s="3" t="s">
        <v>162</v>
      </c>
      <c r="G26" s="23">
        <v>300</v>
      </c>
    </row>
    <row r="27" spans="1:7">
      <c r="A27" s="3" t="s">
        <v>192</v>
      </c>
      <c r="B27" s="3" t="s">
        <v>169</v>
      </c>
      <c r="C27" s="3">
        <v>4</v>
      </c>
      <c r="D27" s="3">
        <v>4</v>
      </c>
      <c r="E27" s="3">
        <v>3</v>
      </c>
      <c r="F27" s="3" t="s">
        <v>178</v>
      </c>
      <c r="G27" s="23">
        <v>600</v>
      </c>
    </row>
    <row r="28" spans="1:7">
      <c r="A28" s="3" t="s">
        <v>193</v>
      </c>
      <c r="B28" s="3" t="s">
        <v>187</v>
      </c>
      <c r="C28" s="3">
        <v>4</v>
      </c>
      <c r="D28" s="3">
        <v>4</v>
      </c>
      <c r="E28" s="3">
        <v>4</v>
      </c>
      <c r="F28" s="3" t="s">
        <v>184</v>
      </c>
      <c r="G28" s="23">
        <v>800</v>
      </c>
    </row>
    <row r="29" spans="1:7">
      <c r="A29" s="3" t="s">
        <v>186</v>
      </c>
      <c r="B29" s="3" t="s">
        <v>187</v>
      </c>
      <c r="C29" s="3">
        <v>3</v>
      </c>
      <c r="D29" s="3">
        <v>1</v>
      </c>
      <c r="E29" s="3">
        <v>1</v>
      </c>
      <c r="F29" s="3" t="s">
        <v>162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화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제한" prompt="동일한 번호는 입력할 수 없습니다." sqref="A3:A29" xr:uid="{4A402E4B-BBF1-4A3A-803F-116642B6F479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56EA4CF-328E-4917-89A2-4CF6ECF4D6B0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BC4C-8011-4981-A3F0-2094FFB517DC}">
  <sheetPr codeName="Sheet7"/>
  <dimension ref="A2:G23"/>
  <sheetViews>
    <sheetView topLeftCell="F3" workbookViewId="0">
      <selection activeCell="I22" sqref="I22"/>
    </sheetView>
  </sheetViews>
  <sheetFormatPr defaultRowHeight="17.399999999999999"/>
  <cols>
    <col min="6" max="6" width="10.796875" bestFit="1" customWidth="1"/>
    <col min="8" max="8" width="2" customWidth="1"/>
    <col min="13" max="13" width="9.2968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>
      <c r="A2" t="s">
        <v>201</v>
      </c>
    </row>
    <row r="3" spans="1:7">
      <c r="A3" s="3" t="s">
        <v>202</v>
      </c>
      <c r="B3" s="3" t="s">
        <v>203</v>
      </c>
      <c r="C3" s="3" t="s">
        <v>204</v>
      </c>
      <c r="D3" s="3" t="s">
        <v>205</v>
      </c>
      <c r="E3" s="3" t="s">
        <v>206</v>
      </c>
      <c r="F3" s="3" t="s">
        <v>207</v>
      </c>
      <c r="G3" s="3" t="s">
        <v>208</v>
      </c>
    </row>
    <row r="4" spans="1:7">
      <c r="A4" s="3" t="s">
        <v>209</v>
      </c>
      <c r="B4" s="3" t="s">
        <v>210</v>
      </c>
      <c r="C4" s="3" t="s">
        <v>211</v>
      </c>
      <c r="D4" s="3">
        <v>1</v>
      </c>
      <c r="E4" s="3">
        <v>5</v>
      </c>
      <c r="F4" s="11">
        <v>1116000</v>
      </c>
      <c r="G4" s="29">
        <v>1</v>
      </c>
    </row>
    <row r="5" spans="1:7">
      <c r="A5" s="3" t="s">
        <v>212</v>
      </c>
      <c r="B5" s="3" t="s">
        <v>213</v>
      </c>
      <c r="C5" s="3" t="s">
        <v>214</v>
      </c>
      <c r="D5" s="3">
        <v>2</v>
      </c>
      <c r="E5" s="3">
        <v>3</v>
      </c>
      <c r="F5" s="11">
        <v>720000</v>
      </c>
      <c r="G5" s="29">
        <v>0</v>
      </c>
    </row>
    <row r="6" spans="1:7">
      <c r="A6" s="3" t="s">
        <v>215</v>
      </c>
      <c r="B6" s="3" t="s">
        <v>216</v>
      </c>
      <c r="C6" s="3" t="s">
        <v>214</v>
      </c>
      <c r="D6" s="3">
        <v>2</v>
      </c>
      <c r="E6" s="3">
        <v>1</v>
      </c>
      <c r="F6" s="11">
        <v>336000</v>
      </c>
      <c r="G6" s="29">
        <v>1</v>
      </c>
    </row>
    <row r="7" spans="1:7">
      <c r="A7" s="3" t="s">
        <v>217</v>
      </c>
      <c r="B7" s="3" t="s">
        <v>218</v>
      </c>
      <c r="C7" s="3" t="s">
        <v>211</v>
      </c>
      <c r="D7" s="3">
        <v>1</v>
      </c>
      <c r="E7" s="3">
        <v>5</v>
      </c>
      <c r="F7" s="11">
        <v>883499.99999999988</v>
      </c>
      <c r="G7" s="29" t="s">
        <v>219</v>
      </c>
    </row>
    <row r="8" spans="1:7">
      <c r="A8" s="3" t="s">
        <v>220</v>
      </c>
      <c r="B8" s="3" t="s">
        <v>213</v>
      </c>
      <c r="C8" s="3" t="s">
        <v>214</v>
      </c>
      <c r="D8" s="3">
        <v>1</v>
      </c>
      <c r="E8" s="3">
        <v>3</v>
      </c>
      <c r="F8" s="11">
        <v>382500</v>
      </c>
      <c r="G8" s="29">
        <v>1</v>
      </c>
    </row>
    <row r="9" spans="1:7">
      <c r="A9" s="3" t="s">
        <v>221</v>
      </c>
      <c r="B9" s="3" t="s">
        <v>216</v>
      </c>
      <c r="C9" s="3" t="s">
        <v>222</v>
      </c>
      <c r="D9" s="3">
        <v>1</v>
      </c>
      <c r="E9" s="3">
        <v>2</v>
      </c>
      <c r="F9" s="11">
        <v>369600</v>
      </c>
      <c r="G9" s="29">
        <v>-1</v>
      </c>
    </row>
    <row r="10" spans="1:7">
      <c r="A10" s="3" t="s">
        <v>223</v>
      </c>
      <c r="B10" s="3" t="s">
        <v>210</v>
      </c>
      <c r="C10" s="3" t="s">
        <v>214</v>
      </c>
      <c r="D10" s="3">
        <v>2</v>
      </c>
      <c r="E10" s="3">
        <v>5</v>
      </c>
      <c r="F10" s="11">
        <v>1920000</v>
      </c>
      <c r="G10" s="29">
        <v>0</v>
      </c>
    </row>
    <row r="11" spans="1:7">
      <c r="A11" s="3" t="s">
        <v>224</v>
      </c>
      <c r="B11" s="3" t="s">
        <v>216</v>
      </c>
      <c r="C11" s="3" t="s">
        <v>211</v>
      </c>
      <c r="D11" s="3">
        <v>1</v>
      </c>
      <c r="E11" s="3">
        <v>4</v>
      </c>
      <c r="F11" s="11">
        <v>781200</v>
      </c>
      <c r="G11" s="29">
        <v>-1</v>
      </c>
    </row>
    <row r="12" spans="1:7">
      <c r="A12" s="3" t="s">
        <v>225</v>
      </c>
      <c r="B12" s="3" t="s">
        <v>210</v>
      </c>
      <c r="C12" s="3" t="s">
        <v>214</v>
      </c>
      <c r="D12" s="3">
        <v>1</v>
      </c>
      <c r="E12" s="3">
        <v>1</v>
      </c>
      <c r="F12" s="11">
        <v>204000</v>
      </c>
      <c r="G12" s="29">
        <v>0</v>
      </c>
    </row>
    <row r="13" spans="1:7">
      <c r="A13" s="3" t="s">
        <v>226</v>
      </c>
      <c r="B13" s="3" t="s">
        <v>210</v>
      </c>
      <c r="C13" s="3" t="s">
        <v>214</v>
      </c>
      <c r="D13" s="3">
        <v>2</v>
      </c>
      <c r="E13" s="3">
        <v>5</v>
      </c>
      <c r="F13" s="11">
        <v>1920000</v>
      </c>
      <c r="G13" s="29">
        <v>1</v>
      </c>
    </row>
    <row r="14" spans="1:7">
      <c r="A14" s="3" t="s">
        <v>227</v>
      </c>
      <c r="B14" s="3" t="s">
        <v>218</v>
      </c>
      <c r="C14" s="3" t="s">
        <v>222</v>
      </c>
      <c r="D14" s="3">
        <v>1</v>
      </c>
      <c r="E14" s="3">
        <v>4</v>
      </c>
      <c r="F14" s="11">
        <v>668800</v>
      </c>
      <c r="G14" s="29">
        <v>-1</v>
      </c>
    </row>
    <row r="15" spans="1:7">
      <c r="A15" s="3" t="s">
        <v>228</v>
      </c>
      <c r="B15" s="3" t="s">
        <v>216</v>
      </c>
      <c r="C15" s="3" t="s">
        <v>214</v>
      </c>
      <c r="D15" s="3">
        <v>1</v>
      </c>
      <c r="E15" s="3">
        <v>1</v>
      </c>
      <c r="F15" s="11">
        <v>178500</v>
      </c>
      <c r="G15" s="29">
        <v>1</v>
      </c>
    </row>
    <row r="16" spans="1:7">
      <c r="A16" s="3" t="s">
        <v>229</v>
      </c>
      <c r="B16" s="3" t="s">
        <v>213</v>
      </c>
      <c r="C16" s="3" t="s">
        <v>214</v>
      </c>
      <c r="D16" s="3">
        <v>1</v>
      </c>
      <c r="E16" s="3">
        <v>3</v>
      </c>
      <c r="F16" s="11">
        <v>382500</v>
      </c>
      <c r="G16" s="29">
        <v>-1</v>
      </c>
    </row>
    <row r="17" spans="1:7">
      <c r="A17" s="3" t="s">
        <v>230</v>
      </c>
      <c r="B17" s="3" t="s">
        <v>213</v>
      </c>
      <c r="C17" s="3" t="s">
        <v>211</v>
      </c>
      <c r="D17" s="3">
        <v>1</v>
      </c>
      <c r="E17" s="3">
        <v>5</v>
      </c>
      <c r="F17" s="11">
        <v>697500</v>
      </c>
      <c r="G17" s="29">
        <v>1</v>
      </c>
    </row>
    <row r="18" spans="1:7">
      <c r="A18" s="3" t="s">
        <v>231</v>
      </c>
      <c r="B18" s="3" t="s">
        <v>218</v>
      </c>
      <c r="C18" s="3" t="s">
        <v>214</v>
      </c>
      <c r="D18" s="3">
        <v>1</v>
      </c>
      <c r="E18" s="3">
        <v>5</v>
      </c>
      <c r="F18" s="11">
        <v>807500</v>
      </c>
      <c r="G18" s="29">
        <v>1</v>
      </c>
    </row>
    <row r="19" spans="1:7">
      <c r="A19" s="3" t="s">
        <v>232</v>
      </c>
      <c r="B19" s="3" t="s">
        <v>213</v>
      </c>
      <c r="C19" s="3" t="s">
        <v>214</v>
      </c>
      <c r="D19" s="3">
        <v>2</v>
      </c>
      <c r="E19" s="3">
        <v>4</v>
      </c>
      <c r="F19" s="11">
        <v>960000</v>
      </c>
      <c r="G19" s="29" t="s">
        <v>219</v>
      </c>
    </row>
    <row r="20" spans="1:7">
      <c r="A20" s="3" t="s">
        <v>233</v>
      </c>
      <c r="B20" s="3" t="s">
        <v>216</v>
      </c>
      <c r="C20" s="3" t="s">
        <v>214</v>
      </c>
      <c r="D20" s="3">
        <v>1</v>
      </c>
      <c r="E20" s="3">
        <v>5</v>
      </c>
      <c r="F20" s="11">
        <v>892500</v>
      </c>
      <c r="G20" s="29">
        <v>0</v>
      </c>
    </row>
    <row r="21" spans="1:7">
      <c r="A21" s="3" t="s">
        <v>234</v>
      </c>
      <c r="B21" s="3" t="s">
        <v>213</v>
      </c>
      <c r="C21" s="3" t="s">
        <v>211</v>
      </c>
      <c r="D21" s="3">
        <v>1</v>
      </c>
      <c r="E21" s="3">
        <v>1</v>
      </c>
      <c r="F21" s="11">
        <v>139500</v>
      </c>
      <c r="G21" s="29">
        <v>1</v>
      </c>
    </row>
    <row r="22" spans="1:7">
      <c r="A22" s="3" t="s">
        <v>235</v>
      </c>
      <c r="B22" s="3" t="s">
        <v>218</v>
      </c>
      <c r="C22" s="3" t="s">
        <v>211</v>
      </c>
      <c r="D22" s="3">
        <v>1</v>
      </c>
      <c r="E22" s="3">
        <v>2</v>
      </c>
      <c r="F22" s="11">
        <v>353400</v>
      </c>
      <c r="G22" s="29">
        <v>0</v>
      </c>
    </row>
    <row r="23" spans="1:7">
      <c r="A23" s="3" t="s">
        <v>236</v>
      </c>
      <c r="B23" s="3" t="s">
        <v>218</v>
      </c>
      <c r="C23" s="3" t="s">
        <v>222</v>
      </c>
      <c r="D23" s="3">
        <v>2</v>
      </c>
      <c r="E23" s="3">
        <v>4</v>
      </c>
      <c r="F23" s="11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7620</xdr:colOff>
                    <xdr:row>1</xdr:row>
                    <xdr:rowOff>213360</xdr:rowOff>
                  </from>
                  <to>
                    <xdr:col>8</xdr:col>
                    <xdr:colOff>662940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3</xdr:row>
                    <xdr:rowOff>205740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D14F-F459-4AE8-B436-A05ABC9ED3F9}">
  <sheetPr codeName="Sheet5"/>
  <dimension ref="A1:E8"/>
  <sheetViews>
    <sheetView topLeftCell="A13" workbookViewId="0">
      <selection activeCell="F3" sqref="F3"/>
    </sheetView>
  </sheetViews>
  <sheetFormatPr defaultRowHeight="17.399999999999999"/>
  <cols>
    <col min="1" max="1" width="13.5" customWidth="1"/>
    <col min="2" max="4" width="9.296875" bestFit="1" customWidth="1"/>
    <col min="5" max="5" width="10.796875" bestFit="1" customWidth="1"/>
  </cols>
  <sheetData>
    <row r="1" spans="1:5">
      <c r="A1" t="s">
        <v>237</v>
      </c>
    </row>
    <row r="2" spans="1:5">
      <c r="A2" s="24" t="s">
        <v>238</v>
      </c>
      <c r="B2" s="24" t="s">
        <v>239</v>
      </c>
      <c r="C2" s="24" t="s">
        <v>240</v>
      </c>
      <c r="D2" s="24" t="s">
        <v>241</v>
      </c>
      <c r="E2" s="24" t="s">
        <v>242</v>
      </c>
    </row>
    <row r="3" spans="1:5">
      <c r="A3" s="24" t="s">
        <v>243</v>
      </c>
      <c r="B3" s="25">
        <v>650000</v>
      </c>
      <c r="C3" s="25">
        <f>B3+B3*25%</f>
        <v>812500</v>
      </c>
      <c r="D3" s="25">
        <f>B3+B3*11%</f>
        <v>721500</v>
      </c>
      <c r="E3" s="26">
        <f>SUM(B3:D3)</f>
        <v>2184000</v>
      </c>
    </row>
    <row r="4" spans="1:5">
      <c r="A4" s="24" t="s">
        <v>244</v>
      </c>
      <c r="B4" s="25">
        <v>550000</v>
      </c>
      <c r="C4" s="25">
        <f t="shared" ref="C4:C8" si="0">B4+B4*25%</f>
        <v>687500</v>
      </c>
      <c r="D4" s="25">
        <f t="shared" ref="D4:D8" si="1">B4+B4*11%</f>
        <v>610500</v>
      </c>
      <c r="E4" s="26">
        <f t="shared" ref="E4:E8" si="2">SUM(B4:D4)</f>
        <v>1848000</v>
      </c>
    </row>
    <row r="5" spans="1:5">
      <c r="A5" s="24" t="s">
        <v>245</v>
      </c>
      <c r="B5" s="25">
        <v>700000</v>
      </c>
      <c r="C5" s="25">
        <v>790000</v>
      </c>
      <c r="D5" s="25">
        <f t="shared" si="1"/>
        <v>777000</v>
      </c>
      <c r="E5" s="26">
        <f t="shared" si="2"/>
        <v>2267000</v>
      </c>
    </row>
    <row r="6" spans="1:5">
      <c r="A6" s="24" t="s">
        <v>246</v>
      </c>
      <c r="B6" s="25">
        <v>680000</v>
      </c>
      <c r="C6" s="25">
        <f t="shared" si="0"/>
        <v>850000</v>
      </c>
      <c r="D6" s="25">
        <f t="shared" si="1"/>
        <v>754800</v>
      </c>
      <c r="E6" s="26">
        <f t="shared" si="2"/>
        <v>2284800</v>
      </c>
    </row>
    <row r="7" spans="1:5">
      <c r="A7" s="24" t="s">
        <v>247</v>
      </c>
      <c r="B7" s="25">
        <v>470000</v>
      </c>
      <c r="C7" s="25">
        <f t="shared" si="0"/>
        <v>587500</v>
      </c>
      <c r="D7" s="25">
        <f t="shared" si="1"/>
        <v>521700</v>
      </c>
      <c r="E7" s="26">
        <f t="shared" si="2"/>
        <v>1579200</v>
      </c>
    </row>
    <row r="8" spans="1:5">
      <c r="A8" s="24" t="s">
        <v>248</v>
      </c>
      <c r="B8" s="25">
        <v>340000</v>
      </c>
      <c r="C8" s="25">
        <f t="shared" si="0"/>
        <v>425000</v>
      </c>
      <c r="D8" s="25">
        <f t="shared" si="1"/>
        <v>377400</v>
      </c>
      <c r="E8" s="26">
        <f t="shared" si="2"/>
        <v>1142400</v>
      </c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BB87-DF27-4B6C-A000-F05DC5A31456}">
  <sheetPr codeName="Sheet8"/>
  <dimension ref="A2:G15"/>
  <sheetViews>
    <sheetView tabSelected="1" workbookViewId="0">
      <selection activeCell="B2" sqref="B2"/>
    </sheetView>
  </sheetViews>
  <sheetFormatPr defaultRowHeight="17.399999999999999"/>
  <cols>
    <col min="1" max="1" width="6.5" customWidth="1"/>
    <col min="2" max="2" width="13.296875" customWidth="1"/>
    <col min="3" max="3" width="9" customWidth="1"/>
    <col min="4" max="4" width="11.19921875" customWidth="1"/>
    <col min="5" max="5" width="11.796875" customWidth="1"/>
    <col min="6" max="6" width="2.296875" customWidth="1"/>
    <col min="7" max="7" width="11" bestFit="1" customWidth="1"/>
  </cols>
  <sheetData>
    <row r="2" spans="1:7">
      <c r="A2" t="s">
        <v>109</v>
      </c>
      <c r="B2" s="30" t="s">
        <v>249</v>
      </c>
      <c r="G2" t="s">
        <v>147</v>
      </c>
    </row>
    <row r="3" spans="1:7">
      <c r="A3" s="3" t="s">
        <v>250</v>
      </c>
      <c r="B3" s="3" t="s">
        <v>251</v>
      </c>
      <c r="C3" s="3" t="s">
        <v>252</v>
      </c>
      <c r="D3" s="3" t="s">
        <v>253</v>
      </c>
      <c r="E3" s="3" t="s">
        <v>254</v>
      </c>
      <c r="G3" s="3" t="s">
        <v>251</v>
      </c>
    </row>
    <row r="4" spans="1:7">
      <c r="A4" s="6" t="s">
        <v>255</v>
      </c>
      <c r="B4" s="6" t="s">
        <v>256</v>
      </c>
      <c r="C4" s="6">
        <v>2</v>
      </c>
      <c r="D4" s="27">
        <v>250000</v>
      </c>
      <c r="E4" s="27" t="s">
        <v>257</v>
      </c>
      <c r="G4" s="3" t="s">
        <v>258</v>
      </c>
    </row>
    <row r="5" spans="1:7">
      <c r="A5" s="6" t="s">
        <v>263</v>
      </c>
      <c r="B5" s="6" t="s">
        <v>256</v>
      </c>
      <c r="C5" s="6">
        <v>2</v>
      </c>
      <c r="D5" s="27">
        <v>10</v>
      </c>
      <c r="E5" s="27" t="s">
        <v>264</v>
      </c>
      <c r="G5" s="3" t="s">
        <v>256</v>
      </c>
    </row>
    <row r="6" spans="1:7">
      <c r="A6" s="6"/>
      <c r="B6" s="6"/>
      <c r="C6" s="6"/>
      <c r="D6" s="27"/>
      <c r="E6" s="27"/>
      <c r="G6" s="3" t="s">
        <v>259</v>
      </c>
    </row>
    <row r="7" spans="1:7">
      <c r="A7" s="6"/>
      <c r="B7" s="6"/>
      <c r="C7" s="6"/>
      <c r="D7" s="27"/>
      <c r="E7" s="27"/>
      <c r="G7" s="3" t="s">
        <v>260</v>
      </c>
    </row>
    <row r="8" spans="1:7">
      <c r="A8" s="6"/>
      <c r="B8" s="6"/>
      <c r="C8" s="6"/>
      <c r="D8" s="27"/>
      <c r="E8" s="27"/>
      <c r="G8" s="3" t="s">
        <v>261</v>
      </c>
    </row>
    <row r="9" spans="1:7">
      <c r="A9" s="6"/>
      <c r="B9" s="6"/>
      <c r="C9" s="6"/>
      <c r="D9" s="27"/>
      <c r="E9" s="27"/>
    </row>
    <row r="10" spans="1:7">
      <c r="A10" s="6"/>
      <c r="B10" s="6"/>
      <c r="C10" s="6"/>
      <c r="D10" s="27"/>
      <c r="E10" s="27"/>
    </row>
    <row r="11" spans="1:7">
      <c r="A11" s="6"/>
      <c r="B11" s="6"/>
      <c r="C11" s="6"/>
      <c r="D11" s="27"/>
      <c r="E11" s="27"/>
    </row>
    <row r="12" spans="1:7">
      <c r="A12" s="6"/>
      <c r="B12" s="6"/>
      <c r="C12" s="6"/>
      <c r="D12" s="27"/>
      <c r="E12" s="27"/>
    </row>
    <row r="13" spans="1:7">
      <c r="A13" s="6"/>
      <c r="B13" s="6"/>
      <c r="C13" s="6"/>
      <c r="D13" s="27"/>
      <c r="E13" s="27"/>
    </row>
    <row r="14" spans="1:7">
      <c r="A14" s="6"/>
      <c r="B14" s="6"/>
      <c r="C14" s="6"/>
      <c r="D14" s="27"/>
      <c r="E14" s="27"/>
    </row>
    <row r="15" spans="1:7">
      <c r="A15" s="6"/>
      <c r="B15" s="6"/>
      <c r="C15" s="6"/>
      <c r="D15" s="27"/>
      <c r="E15" s="27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지점매출">
          <controlPr defaultSize="0" autoLine="0" r:id="rId4">
            <anchor moveWithCells="1">
              <from>
                <xdr:col>3</xdr:col>
                <xdr:colOff>739140</xdr:colOff>
                <xdr:row>0</xdr:row>
                <xdr:rowOff>53340</xdr:rowOff>
              </from>
              <to>
                <xdr:col>4</xdr:col>
                <xdr:colOff>861060</xdr:colOff>
                <xdr:row>1</xdr:row>
                <xdr:rowOff>121920</xdr:rowOff>
              </to>
            </anchor>
          </controlPr>
        </control>
      </mc:Choice>
      <mc:Fallback>
        <control shapeId="921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용갑 김</dc:creator>
  <cp:lastModifiedBy>AiHao.Cc</cp:lastModifiedBy>
  <dcterms:created xsi:type="dcterms:W3CDTF">2025-02-12T05:59:05Z</dcterms:created>
  <dcterms:modified xsi:type="dcterms:W3CDTF">2026-01-09T02:39:55Z</dcterms:modified>
</cp:coreProperties>
</file>