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상시\04 25년상시04\"/>
    </mc:Choice>
  </mc:AlternateContent>
  <xr:revisionPtr revIDLastSave="0" documentId="13_ncr:1_{0AB99F36-434B-4EF3-8B24-55FEDFCE3477}" xr6:coauthVersionLast="47" xr6:coauthVersionMax="47" xr10:uidLastSave="{00000000-0000-0000-0000-000000000000}"/>
  <bookViews>
    <workbookView xWindow="-113" yWindow="-113" windowWidth="24267" windowHeight="13023" tabRatio="721" activeTab="2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3" l="1" a="1"/>
  <c r="L3" i="3" s="1"/>
  <c r="M3" i="3" a="1"/>
  <c r="M3" i="3" s="1"/>
  <c r="L4" i="3" a="1"/>
  <c r="L4" i="3" s="1"/>
  <c r="M4" i="3" a="1"/>
  <c r="M4" i="3" s="1"/>
  <c r="K4" i="3" a="1"/>
  <c r="K4" i="3" s="1"/>
  <c r="K3" i="3" a="1"/>
  <c r="K3" i="3" s="1"/>
  <c r="K17" i="3" a="1"/>
  <c r="K17" i="3" s="1"/>
  <c r="K10" i="3" a="1"/>
  <c r="K10" i="3" s="1"/>
  <c r="K11" i="3" a="1"/>
  <c r="K11" i="3" s="1"/>
  <c r="K12" i="3" a="1"/>
  <c r="K12" i="3" s="1"/>
  <c r="K13" i="3" a="1"/>
  <c r="K13" i="3" s="1"/>
  <c r="K14" i="3" a="1"/>
  <c r="K14" i="3" s="1"/>
  <c r="K15" i="3" a="1"/>
  <c r="K15" i="3" s="1"/>
  <c r="K16" i="3" a="1"/>
  <c r="K16" i="3" s="1"/>
  <c r="K9" i="3" a="1"/>
  <c r="K9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A25" i="3" a="1"/>
  <c r="A25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3" i="3" a="1"/>
  <c r="A3" i="3" s="1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4" i="3" a="1"/>
  <c r="G10" i="3" a="1"/>
  <c r="G16" i="3" a="1"/>
  <c r="G22" i="3" a="1"/>
  <c r="G11" i="3" a="1"/>
  <c r="G17" i="3" a="1"/>
  <c r="G23" i="3" a="1"/>
  <c r="G5" i="3" a="1"/>
  <c r="G6" i="3" a="1"/>
  <c r="G12" i="3" a="1"/>
  <c r="G18" i="3" a="1"/>
  <c r="G24" i="3" a="1"/>
  <c r="G19" i="3" a="1"/>
  <c r="G25" i="3" a="1"/>
  <c r="G15" i="3" a="1"/>
  <c r="G13" i="3" a="1"/>
  <c r="G7" i="3" a="1"/>
  <c r="G8" i="3" a="1"/>
  <c r="G14" i="3" a="1"/>
  <c r="G20" i="3" a="1"/>
  <c r="G21" i="3" a="1"/>
  <c r="G9" i="3" a="1"/>
  <c r="G3" i="3" a="1"/>
  <c r="G9" i="3" l="1"/>
  <c r="G21" i="3"/>
  <c r="G20" i="3"/>
  <c r="G14" i="3"/>
  <c r="G8" i="3"/>
  <c r="G7" i="3"/>
  <c r="G13" i="3"/>
  <c r="G15" i="3"/>
  <c r="G25" i="3"/>
  <c r="G19" i="3"/>
  <c r="G24" i="3"/>
  <c r="G18" i="3"/>
  <c r="G12" i="3"/>
  <c r="G6" i="3"/>
  <c r="G5" i="3"/>
  <c r="G23" i="3"/>
  <c r="G17" i="3"/>
  <c r="G11" i="3"/>
  <c r="G22" i="3"/>
  <c r="G16" i="3"/>
  <c r="G10" i="3"/>
  <c r="G4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6FFD992C-76E9-45BC-8948-8961664D357D}" name="MS Access Database_Query3" type="1" refreshedVersion="8" background="1">
    <dbPr connection="DSN=MS Access Database;DBQ=C:\상시\04 25년상시04\국가별수출입현황.accdb;DefaultDir=C:\상시\04 25년상시04;DriverId=25;FIL=MS Access;MaxBufferSize=2048;PageTimeout=5;" command="SELECT 수출입현황.구분, 수출입현황.날짜, 수출입현황.금액_x000d__x000a_FROM `C:\상시\04 25년상시04\국가별수출입현황.accdb`.수출입현황 수출입현황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<sst xmlns="http://schemas.openxmlformats.org/spreadsheetml/2006/main" count="485" uniqueCount="201">
  <si>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</si>
  <si>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</si>
  <si>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</si>
  <si>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</si>
  <si>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</si>
  <si>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</si>
  <si>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</si>
  <si>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</si>
  <si>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</si>
  <si>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</si>
  <si>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</si>
  <si>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</si>
  <si>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</si>
  <si>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</si>
  <si>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</si>
  <si>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</si>
  <si>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</si>
  <si>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</si>
  <si>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</si>
  <si>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</si>
  <si>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</si>
  <si>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</si>
  <si>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</si>
  <si>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</si>
  <si>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</si>
  <si>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</si>
  <si>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</si>
  <si>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</si>
  <si>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</si>
  <si>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</si>
  <si>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</si>
  <si>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</si>
  <si>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</si>
  <si>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</si>
  <si>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</si>
  <si>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</si>
  <si>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</si>
  <si>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</si>
  <si>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</si>
  <si>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</si>
  <si>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</si>
  <si>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</si>
  <si>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</si>
  <si>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</si>
  <si>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</si>
  <si>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</si>
  <si>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</si>
  <si>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</si>
  <si>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</si>
  <si>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</si>
  <si>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</si>
  <si>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</si>
  <si>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</si>
  <si>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</si>
  <si>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</si>
  <si>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</si>
  <si>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</si>
  <si>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</si>
  <si>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</si>
  <si>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</si>
  <si>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</si>
  <si>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</si>
  <si>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</si>
  <si>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</si>
  <si>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</si>
  <si>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</si>
  <si>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</si>
  <si>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</si>
  <si>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</si>
  <si>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</si>
  <si>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</si>
  <si>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</si>
  <si>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</si>
  <si>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</si>
  <si>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</si>
  <si>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</si>
  <si>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</si>
  <si>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</si>
  <si>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</si>
  <si>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</si>
  <si>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</si>
  <si>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</si>
  <si>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</si>
  <si>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</si>
  <si>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</si>
  <si>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</si>
  <si>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</si>
  <si>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</si>
  <si>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</si>
  <si>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</si>
  <si>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</si>
  <si>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</si>
  <si>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</si>
  <si>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</si>
  <si>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</si>
  <si>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</si>
  <si>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</si>
  <si>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</si>
  <si>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</si>
  <si>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</si>
  <si>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</si>
  <si>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</si>
  <si>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</si>
  <si>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</si>
  <si>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</si>
  <si>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</si>
  <si>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</si>
  <si>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</si>
  <si>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</si>
  <si>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</si>
  <si>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</si>
  <si>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</si>
  <si>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</si>
  <si>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</si>
  <si>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</si>
  <si>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</si>
  <si>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</si>
  <si>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</si>
  <si>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</si>
  <si>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</si>
  <si>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</si>
  <si>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</si>
  <si>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</si>
  <si>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</si>
  <si>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</si>
  <si>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</si>
  <si>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</si>
  <si>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</si>
  <si>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</si>
  <si>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</si>
  <si>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</si>
  <si>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</si>
  <si>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</si>
  <si>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</si>
  <si>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</si>
  <si>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</si>
  <si>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</si>
  <si>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</si>
  <si>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</si>
  <si>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</si>
  <si>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</si>
  <si>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</si>
  <si>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</si>
  <si>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</si>
  <si>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</si>
  <si>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</si>
  <si>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</si>
  <si>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</si>
  <si>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</si>
  <si>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</si>
  <si>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</si>
  <si>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</si>
  <si>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</si>
  <si>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</si>
  <si>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</si>
  <si>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</si>
  <si>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</si>
  <si>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</si>
  <si>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</si>
  <si>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</si>
  <si>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</si>
  <si>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</si>
  <si>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</si>
  <si>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</si>
  <si>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</si>
  <si>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</si>
  <si>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</si>
  <si>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</si>
  <si>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</si>
  <si>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</si>
  <si>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</si>
  <si>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</si>
  <si>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</si>
  <si>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</si>
  <si>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</si>
  <si>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</si>
  <si>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</si>
  <si>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</si>
  <si>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</si>
  <si>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</si>
  <si>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</si>
  <si>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</si>
  <si>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무역수지</t>
  </si>
  <si>
    <t>수입금액</t>
  </si>
  <si>
    <t>수출금액</t>
  </si>
  <si>
    <t>날짜</t>
  </si>
  <si>
    <t>구분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</si>
  <si>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</si>
  <si>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</si>
  <si>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</si>
  <si>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</si>
  <si>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</si>
  <si>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</si>
  <si>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</si>
  <si>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2024년 하반기</t>
  </si>
  <si>
    <t>2025년 상반기</t>
  </si>
  <si>
    <t>평균 : 금액</t>
  </si>
  <si>
    <t>2024년 하반기 합계</t>
  </si>
  <si>
    <t>2024년 하반기 평균</t>
  </si>
  <si>
    <t>2025년 상반기 합계</t>
  </si>
  <si>
    <t>2025년 상반기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</si>
</sst>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#,##0_ "/>
    <numFmt numFmtId="178" formatCode="yyyy\.mm\.dd"/>
    <numFmt numFmtId="180" formatCode="[Red][&gt;=9]&quot;★&quot;* 0.0;[Blue][&lt;1]&quot;●&quot;* 0.0;0.0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right"/>
    </xf>
    <xf numFmtId="19" fontId="5" fillId="0" borderId="0" xfId="0" applyNumberFormat="1" applyFon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12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28-4E61-82ED-96C7DE47AA1E}"/>
            </c:ext>
          </c:extLst>
        </c:ser>
        <c:ser>
          <c:idx val="13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28-4E61-82ED-96C7DE47AA1E}"/>
            </c:ext>
          </c:extLst>
        </c:ser>
        <c:ser>
          <c:idx val="14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28-4E61-82ED-96C7DE47A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  <c:min val="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9</xdr:col>
      <xdr:colOff>0</xdr:colOff>
      <xdr:row>5</xdr:row>
      <xdr:rowOff>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BD0BF4AC-69BD-6AFC-2553-144339699501}"/>
            </a:ext>
          </a:extLst>
        </xdr:cNvPr>
        <xdr:cNvSpPr/>
      </xdr:nvSpPr>
      <xdr:spPr>
        <a:xfrm>
          <a:off x="5367130" y="691763"/>
          <a:ext cx="874644" cy="461176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9</xdr:col>
      <xdr:colOff>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F499CFA9-05D4-C529-DC44-5E8EFF03571D}"/>
            </a:ext>
          </a:extLst>
        </xdr:cNvPr>
        <xdr:cNvSpPr/>
      </xdr:nvSpPr>
      <xdr:spPr>
        <a:xfrm>
          <a:off x="5367130" y="1383527"/>
          <a:ext cx="874644" cy="461176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429370</xdr:colOff>
          <xdr:row>1</xdr:row>
          <xdr:rowOff>79513</xdr:rowOff>
        </xdr:from>
        <xdr:to>
          <xdr:col>6</xdr:col>
          <xdr:colOff>0</xdr:colOff>
          <xdr:row>2</xdr:row>
          <xdr:rowOff>206734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 LEE" refreshedDate="45986.557624189816" backgroundQuery="1" createdVersion="8" refreshedVersion="8" minRefreshableVersion="3" recordCount="180" xr:uid="{53020D0C-3E28-4730-9636-481450D2E06B}">
  <cacheSource type="external" connectionId="4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533FCA-56C9-426D-8543-BDEA0AAF7C3C}" name="피벗 테이블1" cacheId="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ubtotalTop="0" showAll="0">
      <items count="4">
        <item x="2"/>
        <item x="1"/>
        <item x="0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/>
    <pivotField axis="axisRow" compact="0" outline="0" subtotalTop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zoomScale="70" zoomScaleNormal="70" workbookViewId="0">
      <selection activeCell="R19" sqref="R19"/>
    </sheetView>
  </sheetViews>
  <sheetFormatPr defaultRowHeight="18.2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1" t="s">
        <v>174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AND(IFERROR(SEARCH("공항",C3,1),FALSE),E3="국민")</f>
        <v>0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8.2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0" t="s">
        <v>20</v>
      </c>
      <c r="C2" s="20"/>
      <c r="D2" s="20" t="s">
        <v>21</v>
      </c>
      <c r="E2" s="20"/>
      <c r="F2" s="20" t="s">
        <v>22</v>
      </c>
      <c r="G2" s="20"/>
      <c r="H2" s="20" t="s">
        <v>23</v>
      </c>
      <c r="I2" s="20"/>
      <c r="J2" s="20" t="s">
        <v>24</v>
      </c>
      <c r="K2" s="20"/>
      <c r="L2" s="20" t="s">
        <v>25</v>
      </c>
      <c r="M2" s="20"/>
      <c r="N2" s="20" t="s">
        <v>26</v>
      </c>
      <c r="O2" s="20"/>
      <c r="P2" s="20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0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fitToWidth="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tabSelected="1" zoomScale="85" zoomScaleNormal="85" workbookViewId="0">
      <selection activeCell="N13" sqref="N13"/>
    </sheetView>
  </sheetViews>
  <sheetFormatPr defaultRowHeight="18.2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 t="str">
        <f t="array" ref="A3">LOOKUP(C3,{"세외수입","지방세"},{22,11}) &amp; "-" &amp; SUBSTITUTE(SUBSTITUTE(E3,".","",1),".","",1) &amp; "-" &amp; ROW()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IF(ISNUMBER(SEARCH("주택",B3)),"주택","")</f>
        <v>주택</v>
      </c>
      <c r="I3" s="17"/>
      <c r="J3" s="5" t="s">
        <v>7</v>
      </c>
      <c r="K3" s="16" t="str">
        <f t="array" ref="K3">TEXT(SUMIFS($D$3:$D$25,$C$3:$C$25,$J3,$E$3:$E$25,K$2&amp;"*")/SUMIFS($D$3:$D$25,$E$3:$E$25,K$2&amp;"*"),"0.0%")</f>
        <v>97.8%</v>
      </c>
      <c r="L3" s="16" t="str">
        <f t="array" ref="L3">TEXT(SUMIFS($D$3:$D$25,$C$3:$C$25,$J3,$E$3:$E$25,L$2&amp;"*")/SUMIFS($D$3:$D$25,$E$3:$E$25,L$2&amp;"*"),"0.0%")</f>
        <v>98.6%</v>
      </c>
      <c r="M3" s="16" t="str">
        <f t="array" ref="M3">TEXT(SUMIFS($D$3:$D$25,$C$3:$C$25,$J3,$E$3:$E$25,M$2&amp;"*")/SUMIFS($D$3:$D$25,$E$3:$E$25,M$2&amp;"*"),"0.0%")</f>
        <v>99.3%</v>
      </c>
    </row>
    <row r="4" spans="1:13" x14ac:dyDescent="0.4">
      <c r="A4" s="2" t="str">
        <f t="array" ref="A4">LOOKUP(C4,{"세외수입","지방세"},{22,11}) &amp; "-" &amp; SUBSTITUTE(SUBSTITUTE(E4,".","",1),".","",1) &amp; "-" &amp; ROW()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0">IF(ISNUMBER(SEARCH("주택",B4)),"주택","")</f>
        <v/>
      </c>
      <c r="I4" s="17"/>
      <c r="J4" s="5" t="s">
        <v>8</v>
      </c>
      <c r="K4" s="16" t="str">
        <f t="array" ref="K4">TEXT(SUMIFS($D$3:$D$25,$C$3:$C$25,$J4,$E$3:$E$25,K$2&amp;"*")/SUMIFS($D$3:$D$25,$E$3:$E$25,K$2&amp;"*"),"0.0%")</f>
        <v>2.2%</v>
      </c>
      <c r="L4" s="16" t="str">
        <f t="array" ref="L4">TEXT(SUMIFS($D$3:$D$25,$C$3:$C$25,$J4,$E$3:$E$25,L$2&amp;"*")/SUMIFS($D$3:$D$25,$E$3:$E$25,L$2&amp;"*"),"0.0%")</f>
        <v>1.4%</v>
      </c>
      <c r="M4" s="16" t="str">
        <f t="array" ref="M4">TEXT(SUMIFS($D$3:$D$25,$C$3:$C$25,$J4,$E$3:$E$25,M$2&amp;"*")/SUMIFS($D$3:$D$25,$E$3:$E$25,M$2&amp;"*"),"0.0%")</f>
        <v>0.7%</v>
      </c>
    </row>
    <row r="5" spans="1:13" x14ac:dyDescent="0.4">
      <c r="A5" s="2" t="str">
        <f t="array" ref="A5">LOOKUP(C5,{"세외수입","지방세"},{22,11}) &amp; "-" &amp; SUBSTITUTE(SUBSTITUTE(E5,".","",1),".","",1) &amp; "-" &amp; ROW()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0"/>
        <v/>
      </c>
      <c r="I5" s="17"/>
    </row>
    <row r="6" spans="1:13" x14ac:dyDescent="0.4">
      <c r="A6" s="2" t="str">
        <f t="array" ref="A6">LOOKUP(C6,{"세외수입","지방세"},{22,11}) &amp; "-" &amp; SUBSTITUTE(SUBSTITUTE(E6,".","",1),".","",1) &amp; "-" &amp; ROW()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0"/>
        <v>주택</v>
      </c>
      <c r="I6" s="17"/>
    </row>
    <row r="7" spans="1:13" x14ac:dyDescent="0.4">
      <c r="A7" s="2" t="str">
        <f t="array" ref="A7">LOOKUP(C7,{"세외수입","지방세"},{22,11}) &amp; "-" &amp; SUBSTITUTE(SUBSTITUTE(E7,".","",1),".","",1) &amp; "-" &amp; ROW()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0"/>
        <v/>
      </c>
      <c r="I7" s="17"/>
      <c r="J7" t="s">
        <v>55</v>
      </c>
    </row>
    <row r="8" spans="1:13" x14ac:dyDescent="0.4">
      <c r="A8" s="2" t="str">
        <f t="array" ref="A8">LOOKUP(C8,{"세외수입","지방세"},{22,11}) &amp; "-" &amp; SUBSTITUTE(SUBSTITUTE(E8,".","",1),".","",1) &amp; "-" &amp; ROW()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0"/>
        <v/>
      </c>
      <c r="I8" s="17"/>
      <c r="J8" s="2" t="s">
        <v>2</v>
      </c>
      <c r="K8" s="4" t="s">
        <v>4</v>
      </c>
    </row>
    <row r="9" spans="1:13" x14ac:dyDescent="0.4">
      <c r="A9" s="2" t="str">
        <f t="array" ref="A9">LOOKUP(C9,{"세외수입","지방세"},{22,11}) &amp; "-" &amp; SUBSTITUTE(SUBSTITUTE(E9,".","",1),".","",1) &amp; "-" &amp; ROW()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0"/>
        <v/>
      </c>
      <c r="I9" s="17"/>
      <c r="J9" s="5" t="s">
        <v>60</v>
      </c>
      <c r="K9" s="16" t="str">
        <f t="array" ref="K9">VLOOKUP(LARGE(($B$3:$B$25=J9)*$D$3:$D$25,1),$D$3:$E$25,2,0)</f>
        <v>2024.05.05</v>
      </c>
    </row>
    <row r="10" spans="1:13" x14ac:dyDescent="0.4">
      <c r="A10" s="2" t="str">
        <f t="array" ref="A10">LOOKUP(C10,{"세외수입","지방세"},{22,11}) &amp; "-" &amp; SUBSTITUTE(SUBSTITUTE(E10,".","",1),".","",1) &amp; "-" &amp; ROW()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0"/>
        <v/>
      </c>
      <c r="I10" s="17"/>
      <c r="J10" s="5" t="s">
        <v>61</v>
      </c>
      <c r="K10" s="16" t="str">
        <f t="array" ref="K10">VLOOKUP(LARGE(($B$3:$B$25=J10)*$D$3:$D$25,1),$D$3:$E$25,2,0)</f>
        <v>2025.06.05</v>
      </c>
    </row>
    <row r="11" spans="1:13" x14ac:dyDescent="0.4">
      <c r="A11" s="2" t="str">
        <f t="array" ref="A11">LOOKUP(C11,{"세외수입","지방세"},{22,11}) &amp; "-" &amp; SUBSTITUTE(SUBSTITUTE(E11,".","",1),".","",1) &amp; "-" &amp; ROW()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0"/>
        <v/>
      </c>
      <c r="I11" s="17"/>
      <c r="J11" s="5" t="s">
        <v>58</v>
      </c>
      <c r="K11" s="16" t="str">
        <f t="array" ref="K11">VLOOKUP(LARGE(($B$3:$B$25=J11)*$D$3:$D$25,1),$D$3:$E$25,2,0)</f>
        <v>2025.07.22</v>
      </c>
    </row>
    <row r="12" spans="1:13" x14ac:dyDescent="0.4">
      <c r="A12" s="2" t="str">
        <f t="array" ref="A12">LOOKUP(C12,{"세외수입","지방세"},{22,11}) &amp; "-" &amp; SUBSTITUTE(SUBSTITUTE(E12,".","",1),".","",1) &amp; "-" &amp; ROW()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0"/>
        <v/>
      </c>
      <c r="I12" s="17"/>
      <c r="J12" s="5" t="s">
        <v>10</v>
      </c>
      <c r="K12" s="16" t="str">
        <f t="array" ref="K12">VLOOKUP(LARGE(($B$3:$B$25=J12)*$D$3:$D$25,1),$D$3:$E$25,2,0)</f>
        <v>2025.01.29</v>
      </c>
    </row>
    <row r="13" spans="1:13" x14ac:dyDescent="0.4">
      <c r="A13" s="2" t="str">
        <f t="array" ref="A13">LOOKUP(C13,{"세외수입","지방세"},{22,11}) &amp; "-" &amp; SUBSTITUTE(SUBSTITUTE(E13,".","",1),".","",1) &amp; "-" &amp; ROW()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0"/>
        <v/>
      </c>
      <c r="I13" s="17"/>
      <c r="J13" s="5" t="s">
        <v>11</v>
      </c>
      <c r="K13" s="16" t="str">
        <f t="array" ref="K13">VLOOKUP(LARGE(($B$3:$B$25=J13)*$D$3:$D$25,1),$D$3:$E$25,2,0)</f>
        <v>2025.12.24</v>
      </c>
    </row>
    <row r="14" spans="1:13" x14ac:dyDescent="0.4">
      <c r="A14" s="2" t="str">
        <f t="array" ref="A14">LOOKUP(C14,{"세외수입","지방세"},{22,11}) &amp; "-" &amp; SUBSTITUTE(SUBSTITUTE(E14,".","",1),".","",1) &amp; "-" &amp; ROW()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0"/>
        <v>주택</v>
      </c>
      <c r="I14" s="17"/>
      <c r="J14" s="5" t="s">
        <v>56</v>
      </c>
      <c r="K14" s="16" t="str">
        <f t="array" ref="K14">VLOOKUP(LARGE(($B$3:$B$25=J14)*$D$3:$D$25,1),$D$3:$E$25,2,0)</f>
        <v>2023.04.04</v>
      </c>
    </row>
    <row r="15" spans="1:13" x14ac:dyDescent="0.4">
      <c r="A15" s="2" t="str">
        <f t="array" ref="A15">LOOKUP(C15,{"세외수입","지방세"},{22,11}) &amp; "-" &amp; SUBSTITUTE(SUBSTITUTE(E15,".","",1),".","",1) &amp; "-" &amp; ROW()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0"/>
        <v/>
      </c>
      <c r="I15" s="17"/>
      <c r="J15" s="5" t="s">
        <v>59</v>
      </c>
      <c r="K15" s="16" t="str">
        <f t="array" ref="K15">VLOOKUP(LARGE(($B$3:$B$25=J15)*$D$3:$D$25,1),$D$3:$E$25,2,0)</f>
        <v>2023.08.09</v>
      </c>
    </row>
    <row r="16" spans="1:13" x14ac:dyDescent="0.4">
      <c r="A16" s="2" t="str">
        <f t="array" ref="A16">LOOKUP(C16,{"세외수입","지방세"},{22,11}) &amp; "-" &amp; SUBSTITUTE(SUBSTITUTE(E16,".","",1),".","",1) &amp; "-" &amp; ROW()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0"/>
        <v/>
      </c>
      <c r="I16" s="17"/>
      <c r="J16" s="5" t="s">
        <v>57</v>
      </c>
      <c r="K16" s="16" t="str">
        <f t="array" ref="K16">VLOOKUP(LARGE(($B$3:$B$25=J16)*$D$3:$D$25,1),$D$3:$E$25,2,0)</f>
        <v>2025.06.18</v>
      </c>
    </row>
    <row r="17" spans="1:11" x14ac:dyDescent="0.4">
      <c r="A17" s="2" t="str">
        <f t="array" ref="A17">LOOKUP(C17,{"세외수입","지방세"},{22,11}) &amp; "-" &amp; SUBSTITUTE(SUBSTITUTE(E17,".","",1),".","",1) &amp; "-" &amp; ROW()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0"/>
        <v/>
      </c>
      <c r="I17" s="17"/>
      <c r="J17" s="5" t="s">
        <v>9</v>
      </c>
      <c r="K17" s="16" t="str">
        <f t="array" ref="K17">VLOOKUP(LARGE(($B$3:$B$25=J17)*$D$3:$D$25,1),$D$3:$E$25,2,0)</f>
        <v>2025.05.12</v>
      </c>
    </row>
    <row r="18" spans="1:11" x14ac:dyDescent="0.4">
      <c r="A18" s="2" t="str">
        <f t="array" ref="A18">LOOKUP(C18,{"세외수입","지방세"},{22,11}) &amp; "-" &amp; SUBSTITUTE(SUBSTITUTE(E18,".","",1),".","",1) &amp; "-" &amp; ROW()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0"/>
        <v>주택</v>
      </c>
      <c r="I18" s="17"/>
    </row>
    <row r="19" spans="1:11" x14ac:dyDescent="0.4">
      <c r="A19" s="2" t="str">
        <f t="array" ref="A19">LOOKUP(C19,{"세외수입","지방세"},{22,11}) &amp; "-" &amp; SUBSTITUTE(SUBSTITUTE(E19,".","",1),".","",1) &amp; "-" &amp; ROW()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0"/>
        <v/>
      </c>
      <c r="I19" s="17"/>
    </row>
    <row r="20" spans="1:11" x14ac:dyDescent="0.4">
      <c r="A20" s="2" t="str">
        <f t="array" ref="A20">LOOKUP(C20,{"세외수입","지방세"},{22,11}) &amp; "-" &amp; SUBSTITUTE(SUBSTITUTE(E20,".","",1),".","",1) &amp; "-" &amp; ROW()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0"/>
        <v/>
      </c>
      <c r="I20" s="17"/>
    </row>
    <row r="21" spans="1:11" x14ac:dyDescent="0.4">
      <c r="A21" s="2" t="str">
        <f t="array" ref="A21">LOOKUP(C21,{"세외수입","지방세"},{22,11}) &amp; "-" &amp; SUBSTITUTE(SUBSTITUTE(E21,".","",1),".","",1) &amp; "-" &amp; ROW()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0"/>
        <v/>
      </c>
      <c r="I21" s="17"/>
    </row>
    <row r="22" spans="1:11" x14ac:dyDescent="0.4">
      <c r="A22" s="2" t="str">
        <f t="array" ref="A22">LOOKUP(C22,{"세외수입","지방세"},{22,11}) &amp; "-" &amp; SUBSTITUTE(SUBSTITUTE(E22,".","",1),".","",1) &amp; "-" &amp; ROW()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0"/>
        <v/>
      </c>
      <c r="I22" s="17"/>
    </row>
    <row r="23" spans="1:11" x14ac:dyDescent="0.4">
      <c r="A23" s="2" t="str">
        <f t="array" ref="A23">LOOKUP(C23,{"세외수입","지방세"},{22,11}) &amp; "-" &amp; SUBSTITUTE(SUBSTITUTE(E23,".","",1),".","",1) &amp; "-" &amp; ROW()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0"/>
        <v/>
      </c>
      <c r="I23" s="17"/>
    </row>
    <row r="24" spans="1:11" x14ac:dyDescent="0.4">
      <c r="A24" s="2" t="str">
        <f t="array" ref="A24">LOOKUP(C24,{"세외수입","지방세"},{22,11}) &amp; "-" &amp; SUBSTITUTE(SUBSTITUTE(E24,".","",1),".","",1) &amp; "-" &amp; ROW()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0"/>
        <v/>
      </c>
      <c r="I24" s="17"/>
    </row>
    <row r="25" spans="1:11" x14ac:dyDescent="0.4">
      <c r="A25" s="2" t="str">
        <f t="array" ref="A25">LOOKUP(C25,{"세외수입","지방세"},{22,11}) &amp; "-" &amp; SUBSTITUTE(SUBSTITUTE(E25,".","",1),".","",1) &amp; "-" &amp; ROW()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0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workbookViewId="0">
      <selection activeCell="E15" sqref="E15"/>
    </sheetView>
  </sheetViews>
  <sheetFormatPr defaultRowHeight="18.2" x14ac:dyDescent="0.4"/>
  <cols>
    <col min="2" max="2" width="18.09765625" bestFit="1" customWidth="1"/>
    <col min="3" max="4" width="8.59765625" bestFit="1" customWidth="1"/>
    <col min="5" max="5" width="13" bestFit="1" customWidth="1"/>
    <col min="6" max="6" width="10.6992187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2" t="s">
        <v>193</v>
      </c>
      <c r="C2" s="22" t="s">
        <v>185</v>
      </c>
      <c r="D2" s="22" t="s">
        <v>186</v>
      </c>
      <c r="E2" t="s">
        <v>196</v>
      </c>
    </row>
    <row r="3" spans="2:5" x14ac:dyDescent="0.4">
      <c r="B3" t="s">
        <v>194</v>
      </c>
      <c r="C3" t="s">
        <v>175</v>
      </c>
      <c r="D3" t="s">
        <v>182</v>
      </c>
      <c r="E3" s="11">
        <v>90603.6</v>
      </c>
    </row>
    <row r="4" spans="2:5" x14ac:dyDescent="0.4">
      <c r="D4" t="s">
        <v>183</v>
      </c>
      <c r="E4" s="11">
        <v>3268500</v>
      </c>
    </row>
    <row r="5" spans="2:5" x14ac:dyDescent="0.4">
      <c r="D5" t="s">
        <v>184</v>
      </c>
      <c r="E5" s="11">
        <v>3359103.5</v>
      </c>
    </row>
    <row r="6" spans="2:5" x14ac:dyDescent="0.4">
      <c r="C6" t="s">
        <v>187</v>
      </c>
      <c r="E6" s="11">
        <v>2239402.3666666667</v>
      </c>
    </row>
    <row r="7" spans="2:5" x14ac:dyDescent="0.4">
      <c r="C7" t="s">
        <v>176</v>
      </c>
      <c r="D7" t="s">
        <v>182</v>
      </c>
      <c r="E7" s="11">
        <v>280166.90000000002</v>
      </c>
    </row>
    <row r="8" spans="2:5" x14ac:dyDescent="0.4">
      <c r="D8" t="s">
        <v>183</v>
      </c>
      <c r="E8" s="11">
        <v>2992106.4</v>
      </c>
    </row>
    <row r="9" spans="2:5" x14ac:dyDescent="0.4">
      <c r="D9" t="s">
        <v>184</v>
      </c>
      <c r="E9" s="11">
        <v>3272273.4</v>
      </c>
    </row>
    <row r="10" spans="2:5" x14ac:dyDescent="0.4">
      <c r="C10" t="s">
        <v>188</v>
      </c>
      <c r="E10" s="11">
        <v>2181515.5666666669</v>
      </c>
    </row>
    <row r="11" spans="2:5" x14ac:dyDescent="0.4">
      <c r="C11" t="s">
        <v>177</v>
      </c>
      <c r="D11" t="s">
        <v>182</v>
      </c>
      <c r="E11" s="11">
        <v>343305.9</v>
      </c>
    </row>
    <row r="12" spans="2:5" x14ac:dyDescent="0.4">
      <c r="D12" t="s">
        <v>183</v>
      </c>
      <c r="E12" s="11">
        <v>3259925.4</v>
      </c>
    </row>
    <row r="13" spans="2:5" x14ac:dyDescent="0.4">
      <c r="D13" t="s">
        <v>184</v>
      </c>
      <c r="E13" s="11">
        <v>3603231.4</v>
      </c>
    </row>
    <row r="14" spans="2:5" x14ac:dyDescent="0.4">
      <c r="C14" t="s">
        <v>189</v>
      </c>
      <c r="E14" s="11">
        <v>2402154.2333333334</v>
      </c>
    </row>
    <row r="15" spans="2:5" x14ac:dyDescent="0.4">
      <c r="B15" t="s">
        <v>197</v>
      </c>
      <c r="E15" s="11">
        <v>204692165</v>
      </c>
    </row>
    <row r="16" spans="2:5" x14ac:dyDescent="0.4">
      <c r="B16" t="s">
        <v>198</v>
      </c>
      <c r="E16" s="11">
        <v>2274357.388888889</v>
      </c>
    </row>
    <row r="17" spans="2:5" x14ac:dyDescent="0.4">
      <c r="B17" t="s">
        <v>195</v>
      </c>
      <c r="C17" t="s">
        <v>178</v>
      </c>
      <c r="D17" t="s">
        <v>182</v>
      </c>
      <c r="E17" s="11">
        <v>-155756.9</v>
      </c>
    </row>
    <row r="18" spans="2:5" x14ac:dyDescent="0.4">
      <c r="D18" t="s">
        <v>183</v>
      </c>
      <c r="E18" s="11">
        <v>2947479.4</v>
      </c>
    </row>
    <row r="19" spans="2:5" x14ac:dyDescent="0.4">
      <c r="D19" t="s">
        <v>184</v>
      </c>
      <c r="E19" s="11">
        <v>2791722.4</v>
      </c>
    </row>
    <row r="20" spans="2:5" x14ac:dyDescent="0.4">
      <c r="C20" t="s">
        <v>190</v>
      </c>
      <c r="E20" s="11">
        <v>1861148.3</v>
      </c>
    </row>
    <row r="21" spans="2:5" x14ac:dyDescent="0.4">
      <c r="C21" t="s">
        <v>179</v>
      </c>
      <c r="D21" t="s">
        <v>182</v>
      </c>
      <c r="E21" s="11">
        <v>122159.6</v>
      </c>
    </row>
    <row r="22" spans="2:5" x14ac:dyDescent="0.4">
      <c r="D22" t="s">
        <v>183</v>
      </c>
      <c r="E22" s="11">
        <v>2827070.6</v>
      </c>
    </row>
    <row r="23" spans="2:5" x14ac:dyDescent="0.4">
      <c r="D23" t="s">
        <v>184</v>
      </c>
      <c r="E23" s="11">
        <v>2949230.2</v>
      </c>
    </row>
    <row r="24" spans="2:5" x14ac:dyDescent="0.4">
      <c r="C24" t="s">
        <v>191</v>
      </c>
      <c r="E24" s="11">
        <v>1966153.4666666666</v>
      </c>
    </row>
    <row r="25" spans="2:5" x14ac:dyDescent="0.4">
      <c r="C25" t="s">
        <v>180</v>
      </c>
      <c r="D25" t="s">
        <v>182</v>
      </c>
      <c r="E25" s="11">
        <v>165752</v>
      </c>
    </row>
    <row r="26" spans="2:5" x14ac:dyDescent="0.4">
      <c r="D26" t="s">
        <v>183</v>
      </c>
      <c r="E26" s="11">
        <v>3112506.2</v>
      </c>
    </row>
    <row r="27" spans="2:5" x14ac:dyDescent="0.4">
      <c r="D27" t="s">
        <v>184</v>
      </c>
      <c r="E27" s="11">
        <v>3278258.1</v>
      </c>
    </row>
    <row r="28" spans="2:5" x14ac:dyDescent="0.4">
      <c r="C28" t="s">
        <v>192</v>
      </c>
      <c r="E28" s="11">
        <v>2185505.4333333331</v>
      </c>
    </row>
    <row r="29" spans="2:5" x14ac:dyDescent="0.4">
      <c r="B29" t="s">
        <v>199</v>
      </c>
      <c r="E29" s="11">
        <v>180384216</v>
      </c>
    </row>
    <row r="30" spans="2:5" x14ac:dyDescent="0.4">
      <c r="B30" t="s">
        <v>200</v>
      </c>
      <c r="E30" s="11">
        <v>2004269.0666666667</v>
      </c>
    </row>
    <row r="31" spans="2:5" x14ac:dyDescent="0.4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O16" sqref="O16"/>
    </sheetView>
  </sheetViews>
  <sheetFormatPr defaultRowHeight="18.2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39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40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41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 leftLabels="1"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>
      <selection activeCell="K6" sqref="K6"/>
    </sheetView>
  </sheetViews>
  <sheetFormatPr defaultRowHeight="18.2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3">
        <v>13.25</v>
      </c>
      <c r="D5" s="23">
        <v>5.14</v>
      </c>
      <c r="E5" s="23">
        <v>0.21</v>
      </c>
      <c r="F5" s="23">
        <v>9.11</v>
      </c>
      <c r="G5" s="23">
        <v>5.28</v>
      </c>
    </row>
    <row r="6" spans="2:7" x14ac:dyDescent="0.4">
      <c r="B6" s="12" t="s">
        <v>123</v>
      </c>
      <c r="C6" s="23">
        <v>8.23</v>
      </c>
      <c r="D6" s="23">
        <v>6.32</v>
      </c>
      <c r="E6" s="23">
        <v>0.32</v>
      </c>
      <c r="F6" s="23">
        <v>7.25</v>
      </c>
      <c r="G6" s="23">
        <v>4.99</v>
      </c>
    </row>
    <row r="7" spans="2:7" x14ac:dyDescent="0.4">
      <c r="B7" s="12" t="s">
        <v>124</v>
      </c>
      <c r="C7" s="23">
        <v>8.81</v>
      </c>
      <c r="D7" s="23">
        <v>7.48</v>
      </c>
      <c r="E7" s="23">
        <v>0.69</v>
      </c>
      <c r="F7" s="23">
        <v>8.2799999999999994</v>
      </c>
      <c r="G7" s="23">
        <v>5.29</v>
      </c>
    </row>
    <row r="8" spans="2:7" x14ac:dyDescent="0.4">
      <c r="B8" s="12" t="s">
        <v>125</v>
      </c>
      <c r="C8" s="23">
        <v>10.5</v>
      </c>
      <c r="D8" s="23">
        <v>6.32</v>
      </c>
      <c r="E8" s="23">
        <v>0.88</v>
      </c>
      <c r="F8" s="23">
        <v>9.67</v>
      </c>
      <c r="G8" s="23">
        <v>6.34</v>
      </c>
    </row>
    <row r="9" spans="2:7" x14ac:dyDescent="0.4">
      <c r="B9" s="12" t="s">
        <v>126</v>
      </c>
      <c r="C9" s="23">
        <v>8.15</v>
      </c>
      <c r="D9" s="23">
        <v>3.65</v>
      </c>
      <c r="E9" s="23">
        <v>0.56999999999999995</v>
      </c>
      <c r="F9" s="23">
        <v>7.42</v>
      </c>
      <c r="G9" s="23">
        <v>4.5599999999999996</v>
      </c>
    </row>
    <row r="10" spans="2:7" x14ac:dyDescent="0.4">
      <c r="B10" s="12" t="s">
        <v>127</v>
      </c>
      <c r="C10" s="23">
        <v>9.6300000000000008</v>
      </c>
      <c r="D10" s="23">
        <v>1.33</v>
      </c>
      <c r="E10" s="23">
        <v>0.51</v>
      </c>
      <c r="F10" s="23">
        <v>7.61</v>
      </c>
      <c r="G10" s="23">
        <v>5.57</v>
      </c>
    </row>
    <row r="11" spans="2:7" x14ac:dyDescent="0.4">
      <c r="B11" s="12" t="s">
        <v>128</v>
      </c>
      <c r="C11" s="23">
        <v>7.42</v>
      </c>
      <c r="D11" s="23">
        <v>0.52</v>
      </c>
      <c r="E11" s="23">
        <v>0.2</v>
      </c>
      <c r="F11" s="23">
        <v>6.25</v>
      </c>
      <c r="G11" s="23">
        <v>4.9800000000000004</v>
      </c>
    </row>
    <row r="12" spans="2:7" x14ac:dyDescent="0.4">
      <c r="B12" s="12" t="s">
        <v>129</v>
      </c>
      <c r="C12" s="23">
        <v>6.81</v>
      </c>
      <c r="D12" s="23">
        <v>0.61</v>
      </c>
      <c r="E12" s="23">
        <v>0.14000000000000001</v>
      </c>
      <c r="F12" s="23">
        <v>5.74</v>
      </c>
      <c r="G12" s="23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topLeftCell="A2" workbookViewId="0">
      <selection activeCell="R10" sqref="R10"/>
    </sheetView>
  </sheetViews>
  <sheetFormatPr defaultRowHeight="18.2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L7" sqref="L7"/>
    </sheetView>
  </sheetViews>
  <sheetFormatPr defaultRowHeight="18.2" x14ac:dyDescent="0.4"/>
  <cols>
    <col min="1" max="1" width="1.59765625" customWidth="1"/>
    <col min="6" max="6" width="12.898437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4">
        <v>0.58171296296296293</v>
      </c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429370</xdr:colOff>
                <xdr:row>1</xdr:row>
                <xdr:rowOff>79513</xdr:rowOff>
              </from>
              <to>
                <xdr:col>5</xdr:col>
                <xdr:colOff>970059</xdr:colOff>
                <xdr:row>2</xdr:row>
                <xdr:rowOff>214685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me LEE</cp:lastModifiedBy>
  <cp:lastPrinted>2025-11-25T04:21:54Z</cp:lastPrinted>
  <dcterms:created xsi:type="dcterms:W3CDTF">2025-01-23T06:42:19Z</dcterms:created>
  <dcterms:modified xsi:type="dcterms:W3CDTF">2025-11-25T05:34:35Z</dcterms:modified>
</cp:coreProperties>
</file>