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최신컴퓨터2탄파일모음\시나공출판사\컴활1급\복습하기-1번\기출\04회\"/>
    </mc:Choice>
  </mc:AlternateContent>
  <xr:revisionPtr revIDLastSave="0" documentId="13_ncr:1_{BE3A58D5-5212-4CA4-AD2E-21BBFC8C1756}" xr6:coauthVersionLast="47" xr6:coauthVersionMax="47" xr10:uidLastSave="{00000000-0000-0000-0000-000000000000}"/>
  <bookViews>
    <workbookView xWindow="-108" yWindow="-108" windowWidth="23256" windowHeight="12576" tabRatio="721" activeTab="5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 a="1"/>
  <c r="K10" i="3" s="1"/>
  <c r="K11" i="3" a="1"/>
  <c r="K11" i="3"/>
  <c r="K12" i="3" a="1"/>
  <c r="K12" i="3" s="1"/>
  <c r="K13" i="3" a="1"/>
  <c r="K13" i="3"/>
  <c r="K14" i="3" a="1"/>
  <c r="K14" i="3" s="1"/>
  <c r="K15" i="3" a="1"/>
  <c r="K15" i="3"/>
  <c r="K16" i="3" a="1"/>
  <c r="K16" i="3" s="1"/>
  <c r="K17" i="3" a="1"/>
  <c r="K17" i="3" s="1"/>
  <c r="K9" i="3" a="1"/>
  <c r="K9" i="3" s="1"/>
  <c r="K3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3" i="3"/>
  <c r="K4" i="3"/>
  <c r="L4" i="3"/>
  <c r="M4" i="3"/>
  <c r="L3" i="3"/>
  <c r="M3" i="3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10" i="3" a="1"/>
  <c r="G18" i="3" a="1"/>
  <c r="G3" i="3" a="1"/>
  <c r="G11" i="3" a="1"/>
  <c r="G19" i="3" a="1"/>
  <c r="G5" i="3" a="1"/>
  <c r="G21" i="3" a="1"/>
  <c r="G24" i="3" a="1"/>
  <c r="G25" i="3" a="1"/>
  <c r="G4" i="3" a="1"/>
  <c r="G12" i="3" a="1"/>
  <c r="G20" i="3" a="1"/>
  <c r="G13" i="3" a="1"/>
  <c r="G9" i="3" a="1"/>
  <c r="G6" i="3" a="1"/>
  <c r="G14" i="3" a="1"/>
  <c r="G22" i="3" a="1"/>
  <c r="G7" i="3" a="1"/>
  <c r="G15" i="3" a="1"/>
  <c r="G23" i="3" a="1"/>
  <c r="G16" i="3" a="1"/>
  <c r="G17" i="3" a="1"/>
  <c r="G8" i="3" a="1"/>
  <c r="G25" i="3" l="1"/>
  <c r="G23" i="3"/>
  <c r="G21" i="3"/>
  <c r="G19" i="3"/>
  <c r="G17" i="3"/>
  <c r="G15" i="3"/>
  <c r="G13" i="3"/>
  <c r="G11" i="3"/>
  <c r="G9" i="3"/>
  <c r="G7" i="3"/>
  <c r="G5" i="3"/>
  <c r="G24" i="3"/>
  <c r="G22" i="3"/>
  <c r="G20" i="3"/>
  <c r="G18" i="3"/>
  <c r="G16" i="3"/>
  <c r="G14" i="3"/>
  <c r="G12" i="3"/>
  <c r="G10" i="3"/>
  <c r="G8" i="3"/>
  <c r="G6" i="3"/>
  <c r="G4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DC966979-266E-418C-985C-03F5079FB311}" name="MS Access Database_Query3" type="1" refreshedVersion="7" background="1">
    <dbPr connection="DSN=MS Access Database;DBQ=D:\최신컴퓨터2탄파일모음\시나공출판사\컴활1급\복습하기-1번\기출\04회\국가별수출입현황.accdb;DefaultDir=D:\최신컴퓨터2탄파일모음\시나공출판사\컴활1급\복습하기-1번\기출\04회;DriverId=25;FIL=MS Access;MaxBufferSize=2048;PageTimeout=5;" command="SELECT 수출입현황.구분, 수출입현황.날짜, 수출입현황.금액_x000d__x000a_FROM 수출입현황 수출입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<sst xmlns="http://schemas.openxmlformats.org/spreadsheetml/2006/main" count="485" uniqueCount="201">
  <si>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</si>
  <si>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</si>
  <si>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</si>
  <si>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</si>
  <si>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</si>
  <si>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</si>
  <si>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</si>
  <si>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</si>
  <si>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</si>
  <si>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</si>
  <si>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</si>
  <si>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</si>
  <si>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</si>
  <si>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</si>
  <si>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</si>
  <si>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</si>
  <si>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</si>
  <si>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</si>
  <si>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</si>
  <si>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</si>
  <si>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</si>
  <si>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</si>
  <si>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</si>
  <si>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</si>
  <si>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</si>
  <si>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</si>
  <si>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</si>
  <si>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</si>
  <si>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</si>
  <si>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</si>
  <si>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</si>
  <si>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</si>
  <si>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</si>
  <si>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</si>
  <si>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</si>
  <si>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</si>
  <si>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</si>
  <si>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</si>
  <si>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</si>
  <si>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</si>
  <si>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</si>
  <si>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</si>
  <si>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</si>
  <si>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</si>
  <si>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</si>
  <si>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</si>
  <si>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</si>
  <si>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</si>
  <si>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</si>
  <si>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</si>
  <si>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</si>
  <si>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</si>
  <si>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</si>
  <si>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</si>
  <si>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</si>
  <si>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</si>
  <si>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</si>
  <si>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</si>
  <si>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</si>
  <si>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</si>
  <si>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</si>
  <si>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</si>
  <si>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</si>
  <si>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</si>
  <si>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</si>
  <si>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</si>
  <si>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</si>
  <si>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</si>
  <si>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</si>
  <si>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</si>
  <si>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</si>
  <si>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</si>
  <si>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</si>
  <si>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</si>
  <si>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</si>
  <si>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</si>
  <si>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</si>
  <si>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</si>
  <si>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</si>
  <si>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</si>
  <si>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</si>
  <si>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</si>
  <si>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</si>
  <si>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</si>
  <si>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</si>
  <si>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</si>
  <si>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</si>
  <si>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</si>
  <si>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</si>
  <si>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</si>
  <si>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</si>
  <si>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</si>
  <si>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</si>
  <si>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</si>
  <si>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</si>
  <si>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</si>
  <si>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</si>
  <si>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</si>
  <si>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</si>
  <si>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</si>
  <si>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</si>
  <si>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</si>
  <si>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</si>
  <si>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</si>
  <si>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</si>
  <si>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</si>
  <si>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</si>
  <si>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</si>
  <si>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</si>
  <si>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</si>
  <si>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</si>
  <si>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</si>
  <si>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</si>
  <si>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</si>
  <si>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</si>
  <si>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</si>
  <si>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</si>
  <si>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</si>
  <si>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</si>
  <si>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</si>
  <si>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</si>
  <si>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</si>
  <si>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</si>
  <si>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</si>
  <si>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</si>
  <si>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</si>
  <si>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</si>
  <si>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</si>
  <si>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</si>
  <si>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</si>
  <si>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</si>
  <si>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</si>
  <si>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</si>
  <si>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</si>
  <si>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</si>
  <si>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</si>
  <si>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</si>
  <si>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</si>
  <si>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</si>
  <si>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</si>
  <si>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</si>
  <si>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</si>
  <si>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</si>
  <si>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</si>
  <si>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</si>
  <si>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</si>
  <si>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</si>
  <si>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</si>
  <si>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</si>
  <si>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</si>
  <si>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</si>
  <si>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</si>
  <si>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</si>
  <si>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</si>
  <si>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</si>
  <si>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</si>
  <si>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</si>
  <si>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</si>
  <si>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</si>
  <si>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</si>
  <si>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</si>
  <si>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</si>
  <si>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</si>
  <si>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</si>
  <si>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</si>
  <si>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</si>
  <si>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</si>
  <si>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</si>
  <si>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</si>
  <si>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</si>
  <si>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</si>
  <si>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</si>
  <si>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</si>
  <si>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</si>
  <si>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</si>
  <si>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2024.10</t>
  </si>
  <si>
    <t>2024.11</t>
  </si>
  <si>
    <t>2024.12</t>
  </si>
  <si>
    <t>2025.01</t>
  </si>
  <si>
    <t>2025.02</t>
  </si>
  <si>
    <t>2025.03</t>
  </si>
  <si>
    <t>총합계</t>
  </si>
  <si>
    <t>수입금액</t>
  </si>
  <si>
    <t>수출금액</t>
  </si>
  <si>
    <t>무역수지</t>
  </si>
  <si>
    <t>날짜</t>
  </si>
  <si>
    <t>구분</t>
  </si>
  <si>
    <t>2024.10 요약</t>
  </si>
  <si>
    <t>2024.11 요약</t>
  </si>
  <si>
    <t>2024.12 요약</t>
  </si>
  <si>
    <t>2025.01 요약</t>
  </si>
  <si>
    <t>2025.02 요약</t>
  </si>
  <si>
    <t>2025.03 요약</t>
  </si>
  <si>
    <t>날짜2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</si>
  <si>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</si>
  <si>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</si>
  <si>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</si>
  <si>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</si>
  <si>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</si>
  <si>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</si>
  <si>
    <t>평균 : 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</si>
</sst>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_ "/>
    <numFmt numFmtId="178" formatCode="yyyy\.mm\.dd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9" fontId="5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right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A-49A9-9780-A44502BC84E6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A-49A9-9780-A44502BC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7620</xdr:colOff>
      <xdr:row>5</xdr:row>
      <xdr:rowOff>7620</xdr:rowOff>
    </xdr:to>
    <xdr:sp macro="[0]!서식적용" textlink="">
      <xdr:nvSpPr>
        <xdr:cNvPr id="5" name="사각형: 둥근 모서리 4">
          <a:extLst>
            <a:ext uri="{FF2B5EF4-FFF2-40B4-BE49-F238E27FC236}">
              <a16:creationId xmlns:a16="http://schemas.microsoft.com/office/drawing/2014/main" id="{983F1A3E-7F1B-4B8C-94AC-1EC127D6E4CB}"/>
            </a:ext>
          </a:extLst>
        </xdr:cNvPr>
        <xdr:cNvSpPr/>
      </xdr:nvSpPr>
      <xdr:spPr>
        <a:xfrm>
          <a:off x="5143500" y="662940"/>
          <a:ext cx="845820" cy="4495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7</xdr:row>
      <xdr:rowOff>213360</xdr:rowOff>
    </xdr:to>
    <xdr:sp macro="[0]!서식해제" textlink="">
      <xdr:nvSpPr>
        <xdr:cNvPr id="6" name="사각형: 둥근 모서리 5">
          <a:extLst>
            <a:ext uri="{FF2B5EF4-FFF2-40B4-BE49-F238E27FC236}">
              <a16:creationId xmlns:a16="http://schemas.microsoft.com/office/drawing/2014/main" id="{9920FE11-0D1E-4C55-B73C-5EB03D28A4B6}"/>
            </a:ext>
          </a:extLst>
        </xdr:cNvPr>
        <xdr:cNvSpPr/>
      </xdr:nvSpPr>
      <xdr:spPr>
        <a:xfrm>
          <a:off x="5143500" y="1325880"/>
          <a:ext cx="838200" cy="43434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6</xdr:col>
          <xdr:colOff>15240</xdr:colOff>
          <xdr:row>2</xdr:row>
          <xdr:rowOff>205740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" refreshedDate="45946.051699537034" backgroundQuery="1" createdVersion="7" refreshedVersion="7" minRefreshableVersion="3" recordCount="180" xr:uid="{AAB52EC6-202D-4134-BB78-97BFCFE15ADC}">
  <cacheSource type="external" connectionId="4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3DB336-B792-4F59-9A42-5F3AD4116D1E}" name="피벗 테이블3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B2:E31" firstHeaderRow="1" firstDataRow="1" firstDataCol="3"/>
  <pivotFields count="4">
    <pivotField axis="axisRow" compact="0" outline="0" showAll="0">
      <items count="4">
        <item x="2"/>
        <item x="1"/>
        <item x="0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  <pivotField axis="axisRow" compact="0" outline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opLeftCell="A14" workbookViewId="0">
      <selection activeCell="H3" sqref="H3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0" t="s">
        <v>174</v>
      </c>
    </row>
    <row r="3" spans="1:13" x14ac:dyDescent="0.4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AND(IFERROR(SEARCH("공항",$C3),0),$E3="국민")</f>
        <v>0</v>
      </c>
    </row>
    <row r="4" spans="1:13" x14ac:dyDescent="0.4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4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4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4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4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4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4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4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4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4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4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4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4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4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4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4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4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4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4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4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4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">
      <c r="A2" s="2" t="s">
        <v>3</v>
      </c>
      <c r="B2" s="23" t="s">
        <v>20</v>
      </c>
      <c r="C2" s="23"/>
      <c r="D2" s="23" t="s">
        <v>21</v>
      </c>
      <c r="E2" s="23"/>
      <c r="F2" s="23" t="s">
        <v>22</v>
      </c>
      <c r="G2" s="23"/>
      <c r="H2" s="23" t="s">
        <v>23</v>
      </c>
      <c r="I2" s="23"/>
      <c r="J2" s="23" t="s">
        <v>24</v>
      </c>
      <c r="K2" s="23"/>
      <c r="L2" s="23" t="s">
        <v>25</v>
      </c>
      <c r="M2" s="23"/>
      <c r="N2" s="23" t="s">
        <v>26</v>
      </c>
      <c r="O2" s="23"/>
      <c r="P2" s="23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3"/>
    </row>
    <row r="4" spans="1:17" x14ac:dyDescent="0.4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">
      <c r="P24" s="11"/>
    </row>
    <row r="26" spans="1:17" x14ac:dyDescent="0.4">
      <c r="B26" s="7"/>
    </row>
    <row r="27" spans="1:17" x14ac:dyDescent="0.4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Width="0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workbookViewId="0">
      <selection activeCell="K9" sqref="K9:K17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2" width="8.3984375" bestFit="1" customWidth="1"/>
    <col min="13" max="13" width="9.3984375" bestFit="1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2" t="str">
        <f>LOOKUP(C3,{"세외수입","지방세"},{22,11}) &amp; "-"&amp; SUBSTITUTE(E3,".","") &amp; "-" &amp; ROW()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 t="str">
        <f>IF(ISNUMBER(SEARCH("주택",B3)),"주택","")</f>
        <v>주택</v>
      </c>
      <c r="I3" s="17"/>
      <c r="J3" s="5" t="s">
        <v>7</v>
      </c>
      <c r="K3" s="16" t="str">
        <f>TEXT(SUMIFS($D$3:$D$25,$E$3:$E$25,K$2&amp;"*",$C$3:$C$25,$J3)/(SUMIFS($D$3:$D$25,$E$3:$E$25,K$2&amp;"*")),"0.0%")</f>
        <v>97.8%</v>
      </c>
      <c r="L3" s="16" t="str">
        <f t="shared" ref="L3:M4" si="0">TEXT(SUMIFS($D$3:$D$25,$E$3:$E$25,L$2&amp;"*",$C$3:$C$25,$J3)/(SUMIFS($D$3:$D$25,$E$3:$E$25,L$2&amp;"*")),"0.0%")</f>
        <v>98.6%</v>
      </c>
      <c r="M3" s="16" t="str">
        <f t="shared" si="0"/>
        <v>99.3%</v>
      </c>
    </row>
    <row r="4" spans="1:13" x14ac:dyDescent="0.4">
      <c r="A4" s="2" t="str">
        <f>LOOKUP(C4,{"세외수입","지방세"},{22,11}) &amp; "-"&amp; SUBSTITUTE(E4,".","") &amp; "-" &amp; ROW()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 t="str">
        <f t="shared" ref="H4:H25" si="1">IF(ISNUMBER(SEARCH("주택",B4)),"주택","")</f>
        <v/>
      </c>
      <c r="I4" s="17"/>
      <c r="J4" s="5" t="s">
        <v>8</v>
      </c>
      <c r="K4" s="16" t="str">
        <f>TEXT(SUMIFS($D$3:$D$25,$E$3:$E$25,K$2&amp;"*",$C$3:$C$25,$J4)/(SUMIFS($D$3:$D$25,$E$3:$E$25,K$2&amp;"*")),"0.0%")</f>
        <v>2.2%</v>
      </c>
      <c r="L4" s="16" t="str">
        <f t="shared" si="0"/>
        <v>1.4%</v>
      </c>
      <c r="M4" s="16" t="str">
        <f t="shared" si="0"/>
        <v>0.7%</v>
      </c>
    </row>
    <row r="5" spans="1:13" x14ac:dyDescent="0.4">
      <c r="A5" s="2" t="str">
        <f>LOOKUP(C5,{"세외수입","지방세"},{22,11}) &amp; "-"&amp; SUBSTITUTE(E5,".","") &amp; "-" &amp; ROW()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 t="str">
        <f t="shared" si="1"/>
        <v/>
      </c>
      <c r="I5" s="17"/>
    </row>
    <row r="6" spans="1:13" x14ac:dyDescent="0.4">
      <c r="A6" s="2" t="str">
        <f>LOOKUP(C6,{"세외수입","지방세"},{22,11}) &amp; "-"&amp; SUBSTITUTE(E6,".","") &amp; "-" &amp; ROW()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 t="str">
        <f t="shared" si="1"/>
        <v>주택</v>
      </c>
      <c r="I6" s="17"/>
    </row>
    <row r="7" spans="1:13" x14ac:dyDescent="0.4">
      <c r="A7" s="2" t="str">
        <f>LOOKUP(C7,{"세외수입","지방세"},{22,11}) &amp; "-"&amp; SUBSTITUTE(E7,".","") &amp; "-" &amp; ROW()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 t="str">
        <f t="shared" si="1"/>
        <v/>
      </c>
      <c r="I7" s="17"/>
      <c r="J7" t="s">
        <v>55</v>
      </c>
    </row>
    <row r="8" spans="1:13" x14ac:dyDescent="0.4">
      <c r="A8" s="2" t="str">
        <f>LOOKUP(C8,{"세외수입","지방세"},{22,11}) &amp; "-"&amp; SUBSTITUTE(E8,".","") &amp; "-" &amp; ROW()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 t="str">
        <f t="shared" si="1"/>
        <v/>
      </c>
      <c r="I8" s="17"/>
      <c r="J8" s="2" t="s">
        <v>2</v>
      </c>
      <c r="K8" s="4" t="s">
        <v>4</v>
      </c>
    </row>
    <row r="9" spans="1:13" x14ac:dyDescent="0.4">
      <c r="A9" s="2" t="str">
        <f>LOOKUP(C9,{"세외수입","지방세"},{22,11}) &amp; "-"&amp; SUBSTITUTE(E9,".","") &amp; "-" &amp; ROW()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 t="str">
        <f t="shared" si="1"/>
        <v/>
      </c>
      <c r="I9" s="17"/>
      <c r="J9" s="5" t="s">
        <v>60</v>
      </c>
      <c r="K9" s="16" t="str">
        <f t="array" ref="K9">VLOOKUP(LARGE(($B$3:$B$25=$J9)*$D$3:$D$25,1),$D$3:$E$25,2,0)</f>
        <v>2024.05.05</v>
      </c>
    </row>
    <row r="10" spans="1:13" x14ac:dyDescent="0.4">
      <c r="A10" s="2" t="str">
        <f>LOOKUP(C10,{"세외수입","지방세"},{22,11}) &amp; "-"&amp; SUBSTITUTE(E10,".","") &amp; "-" &amp; ROW()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 t="str">
        <f t="shared" si="1"/>
        <v/>
      </c>
      <c r="I10" s="17"/>
      <c r="J10" s="5" t="s">
        <v>61</v>
      </c>
      <c r="K10" s="16" t="str">
        <f t="array" ref="K10">VLOOKUP(LARGE(($B$3:$B$25=$J10)*$D$3:$D$25,1),$D$3:$E$25,2,0)</f>
        <v>2025.06.05</v>
      </c>
    </row>
    <row r="11" spans="1:13" x14ac:dyDescent="0.4">
      <c r="A11" s="2" t="str">
        <f>LOOKUP(C11,{"세외수입","지방세"},{22,11}) &amp; "-"&amp; SUBSTITUTE(E11,".","") &amp; "-" &amp; ROW()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 t="str">
        <f t="shared" si="1"/>
        <v/>
      </c>
      <c r="I11" s="17"/>
      <c r="J11" s="5" t="s">
        <v>58</v>
      </c>
      <c r="K11" s="16" t="str">
        <f t="array" ref="K11">VLOOKUP(LARGE(($B$3:$B$25=$J11)*$D$3:$D$25,1),$D$3:$E$25,2,0)</f>
        <v>2025.07.22</v>
      </c>
    </row>
    <row r="12" spans="1:13" x14ac:dyDescent="0.4">
      <c r="A12" s="2" t="str">
        <f>LOOKUP(C12,{"세외수입","지방세"},{22,11}) &amp; "-"&amp; SUBSTITUTE(E12,".","") &amp; "-" &amp; ROW()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 t="str">
        <f t="shared" si="1"/>
        <v/>
      </c>
      <c r="I12" s="17"/>
      <c r="J12" s="5" t="s">
        <v>10</v>
      </c>
      <c r="K12" s="16" t="str">
        <f t="array" ref="K12">VLOOKUP(LARGE(($B$3:$B$25=$J12)*$D$3:$D$25,1),$D$3:$E$25,2,0)</f>
        <v>2025.01.29</v>
      </c>
    </row>
    <row r="13" spans="1:13" x14ac:dyDescent="0.4">
      <c r="A13" s="2" t="str">
        <f>LOOKUP(C13,{"세외수입","지방세"},{22,11}) &amp; "-"&amp; SUBSTITUTE(E13,".","") &amp; "-" &amp; ROW()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 t="str">
        <f t="shared" si="1"/>
        <v/>
      </c>
      <c r="I13" s="17"/>
      <c r="J13" s="5" t="s">
        <v>11</v>
      </c>
      <c r="K13" s="16" t="str">
        <f t="array" ref="K13">VLOOKUP(LARGE(($B$3:$B$25=$J13)*$D$3:$D$25,1),$D$3:$E$25,2,0)</f>
        <v>2025.12.24</v>
      </c>
    </row>
    <row r="14" spans="1:13" x14ac:dyDescent="0.4">
      <c r="A14" s="2" t="str">
        <f>LOOKUP(C14,{"세외수입","지방세"},{22,11}) &amp; "-"&amp; SUBSTITUTE(E14,".","") &amp; "-" &amp; ROW()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 t="str">
        <f t="shared" si="1"/>
        <v>주택</v>
      </c>
      <c r="I14" s="17"/>
      <c r="J14" s="5" t="s">
        <v>56</v>
      </c>
      <c r="K14" s="16" t="str">
        <f t="array" ref="K14">VLOOKUP(LARGE(($B$3:$B$25=$J14)*$D$3:$D$25,1),$D$3:$E$25,2,0)</f>
        <v>2023.04.04</v>
      </c>
    </row>
    <row r="15" spans="1:13" x14ac:dyDescent="0.4">
      <c r="A15" s="2" t="str">
        <f>LOOKUP(C15,{"세외수입","지방세"},{22,11}) &amp; "-"&amp; SUBSTITUTE(E15,".","") &amp; "-" &amp; ROW()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 t="str">
        <f t="shared" si="1"/>
        <v/>
      </c>
      <c r="I15" s="17"/>
      <c r="J15" s="5" t="s">
        <v>59</v>
      </c>
      <c r="K15" s="16" t="str">
        <f t="array" ref="K15">VLOOKUP(LARGE(($B$3:$B$25=$J15)*$D$3:$D$25,1),$D$3:$E$25,2,0)</f>
        <v>2023.08.09</v>
      </c>
    </row>
    <row r="16" spans="1:13" x14ac:dyDescent="0.4">
      <c r="A16" s="2" t="str">
        <f>LOOKUP(C16,{"세외수입","지방세"},{22,11}) &amp; "-"&amp; SUBSTITUTE(E16,".","") &amp; "-" &amp; ROW()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 t="str">
        <f t="shared" si="1"/>
        <v/>
      </c>
      <c r="I16" s="17"/>
      <c r="J16" s="5" t="s">
        <v>57</v>
      </c>
      <c r="K16" s="16" t="str">
        <f t="array" ref="K16">VLOOKUP(LARGE(($B$3:$B$25=$J16)*$D$3:$D$25,1),$D$3:$E$25,2,0)</f>
        <v>2025.06.18</v>
      </c>
    </row>
    <row r="17" spans="1:11" x14ac:dyDescent="0.4">
      <c r="A17" s="2" t="str">
        <f>LOOKUP(C17,{"세외수입","지방세"},{22,11}) &amp; "-"&amp; SUBSTITUTE(E17,".","") &amp; "-" &amp; ROW()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 t="str">
        <f t="shared" si="1"/>
        <v/>
      </c>
      <c r="I17" s="17"/>
      <c r="J17" s="5" t="s">
        <v>9</v>
      </c>
      <c r="K17" s="16" t="str">
        <f t="array" ref="K17">VLOOKUP(LARGE(($B$3:$B$25=$J17)*$D$3:$D$25,1),$D$3:$E$25,2,0)</f>
        <v>2025.05.12</v>
      </c>
    </row>
    <row r="18" spans="1:11" x14ac:dyDescent="0.4">
      <c r="A18" s="2" t="str">
        <f>LOOKUP(C18,{"세외수입","지방세"},{22,11}) &amp; "-"&amp; SUBSTITUTE(E18,".","") &amp; "-" &amp; ROW()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 t="str">
        <f t="shared" si="1"/>
        <v>주택</v>
      </c>
      <c r="I18" s="17"/>
    </row>
    <row r="19" spans="1:11" x14ac:dyDescent="0.4">
      <c r="A19" s="2" t="str">
        <f>LOOKUP(C19,{"세외수입","지방세"},{22,11}) &amp; "-"&amp; SUBSTITUTE(E19,".","") &amp; "-" &amp; ROW()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 t="str">
        <f t="shared" si="1"/>
        <v/>
      </c>
      <c r="I19" s="17"/>
    </row>
    <row r="20" spans="1:11" x14ac:dyDescent="0.4">
      <c r="A20" s="2" t="str">
        <f>LOOKUP(C20,{"세외수입","지방세"},{22,11}) &amp; "-"&amp; SUBSTITUTE(E20,".","") &amp; "-" &amp; ROW()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 t="str">
        <f t="shared" si="1"/>
        <v/>
      </c>
      <c r="I20" s="17"/>
    </row>
    <row r="21" spans="1:11" x14ac:dyDescent="0.4">
      <c r="A21" s="2" t="str">
        <f>LOOKUP(C21,{"세외수입","지방세"},{22,11}) &amp; "-"&amp; SUBSTITUTE(E21,".","") &amp; "-" &amp; ROW()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 t="str">
        <f t="shared" si="1"/>
        <v/>
      </c>
      <c r="I21" s="17"/>
    </row>
    <row r="22" spans="1:11" x14ac:dyDescent="0.4">
      <c r="A22" s="2" t="str">
        <f>LOOKUP(C22,{"세외수입","지방세"},{22,11}) &amp; "-"&amp; SUBSTITUTE(E22,".","") &amp; "-" &amp; ROW()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 t="str">
        <f t="shared" si="1"/>
        <v/>
      </c>
      <c r="I22" s="17"/>
    </row>
    <row r="23" spans="1:11" x14ac:dyDescent="0.4">
      <c r="A23" s="2" t="str">
        <f>LOOKUP(C23,{"세외수입","지방세"},{22,11}) &amp; "-"&amp; SUBSTITUTE(E23,".","") &amp; "-" &amp; ROW()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 t="str">
        <f t="shared" si="1"/>
        <v/>
      </c>
      <c r="I23" s="17"/>
    </row>
    <row r="24" spans="1:11" x14ac:dyDescent="0.4">
      <c r="A24" s="2" t="str">
        <f>LOOKUP(C24,{"세외수입","지방세"},{22,11}) &amp; "-"&amp; SUBSTITUTE(E24,".","") &amp; "-" &amp; ROW()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 t="str">
        <f t="shared" si="1"/>
        <v/>
      </c>
      <c r="I24" s="17"/>
    </row>
    <row r="25" spans="1:11" x14ac:dyDescent="0.4">
      <c r="A25" s="2" t="str">
        <f>LOOKUP(C25,{"세외수입","지방세"},{22,11}) &amp; "-"&amp; SUBSTITUTE(E25,".","") &amp; "-" &amp; ROW()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 t="str">
        <f t="shared" si="1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workbookViewId="0">
      <selection activeCell="E6" sqref="E6"/>
    </sheetView>
  </sheetViews>
  <sheetFormatPr defaultRowHeight="17.399999999999999" x14ac:dyDescent="0.4"/>
  <cols>
    <col min="2" max="5" width="18.5" customWidth="1"/>
    <col min="6" max="6" width="10.6992187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1" t="s">
        <v>193</v>
      </c>
      <c r="C2" s="21" t="s">
        <v>185</v>
      </c>
      <c r="D2" s="21" t="s">
        <v>186</v>
      </c>
      <c r="E2" t="s">
        <v>200</v>
      </c>
    </row>
    <row r="3" spans="2:5" x14ac:dyDescent="0.4">
      <c r="B3" t="s">
        <v>194</v>
      </c>
      <c r="C3" t="s">
        <v>175</v>
      </c>
      <c r="D3" t="s">
        <v>184</v>
      </c>
      <c r="E3" s="11">
        <v>90603.6</v>
      </c>
    </row>
    <row r="4" spans="2:5" x14ac:dyDescent="0.4">
      <c r="D4" t="s">
        <v>182</v>
      </c>
      <c r="E4" s="11">
        <v>3268500</v>
      </c>
    </row>
    <row r="5" spans="2:5" x14ac:dyDescent="0.4">
      <c r="D5" t="s">
        <v>183</v>
      </c>
      <c r="E5" s="11">
        <v>3359103.5</v>
      </c>
    </row>
    <row r="6" spans="2:5" x14ac:dyDescent="0.4">
      <c r="C6" t="s">
        <v>187</v>
      </c>
      <c r="E6" s="11">
        <v>2239402.3666666667</v>
      </c>
    </row>
    <row r="7" spans="2:5" x14ac:dyDescent="0.4">
      <c r="C7" t="s">
        <v>176</v>
      </c>
      <c r="D7" t="s">
        <v>184</v>
      </c>
      <c r="E7" s="11">
        <v>280166.90000000002</v>
      </c>
    </row>
    <row r="8" spans="2:5" x14ac:dyDescent="0.4">
      <c r="D8" t="s">
        <v>182</v>
      </c>
      <c r="E8" s="11">
        <v>2992106.4</v>
      </c>
    </row>
    <row r="9" spans="2:5" x14ac:dyDescent="0.4">
      <c r="D9" t="s">
        <v>183</v>
      </c>
      <c r="E9" s="11">
        <v>3272273.4</v>
      </c>
    </row>
    <row r="10" spans="2:5" x14ac:dyDescent="0.4">
      <c r="C10" t="s">
        <v>188</v>
      </c>
      <c r="E10" s="11">
        <v>2181515.5666666669</v>
      </c>
    </row>
    <row r="11" spans="2:5" x14ac:dyDescent="0.4">
      <c r="C11" t="s">
        <v>177</v>
      </c>
      <c r="D11" t="s">
        <v>184</v>
      </c>
      <c r="E11" s="11">
        <v>343305.9</v>
      </c>
    </row>
    <row r="12" spans="2:5" x14ac:dyDescent="0.4">
      <c r="D12" t="s">
        <v>182</v>
      </c>
      <c r="E12" s="11">
        <v>3259925.4</v>
      </c>
    </row>
    <row r="13" spans="2:5" x14ac:dyDescent="0.4">
      <c r="D13" t="s">
        <v>183</v>
      </c>
      <c r="E13" s="11">
        <v>3603231.4</v>
      </c>
    </row>
    <row r="14" spans="2:5" x14ac:dyDescent="0.4">
      <c r="C14" t="s">
        <v>189</v>
      </c>
      <c r="E14" s="11">
        <v>2402154.2333333334</v>
      </c>
    </row>
    <row r="15" spans="2:5" x14ac:dyDescent="0.4">
      <c r="B15" t="s">
        <v>196</v>
      </c>
      <c r="E15" s="11">
        <v>204692165</v>
      </c>
    </row>
    <row r="16" spans="2:5" x14ac:dyDescent="0.4">
      <c r="B16" t="s">
        <v>197</v>
      </c>
      <c r="E16" s="11">
        <v>2274357.388888889</v>
      </c>
    </row>
    <row r="17" spans="2:5" x14ac:dyDescent="0.4">
      <c r="B17" t="s">
        <v>195</v>
      </c>
      <c r="C17" t="s">
        <v>178</v>
      </c>
      <c r="D17" t="s">
        <v>184</v>
      </c>
      <c r="E17" s="11">
        <v>-155756.9</v>
      </c>
    </row>
    <row r="18" spans="2:5" x14ac:dyDescent="0.4">
      <c r="D18" t="s">
        <v>182</v>
      </c>
      <c r="E18" s="11">
        <v>2947479.4</v>
      </c>
    </row>
    <row r="19" spans="2:5" x14ac:dyDescent="0.4">
      <c r="D19" t="s">
        <v>183</v>
      </c>
      <c r="E19" s="11">
        <v>2791722.4</v>
      </c>
    </row>
    <row r="20" spans="2:5" x14ac:dyDescent="0.4">
      <c r="C20" t="s">
        <v>190</v>
      </c>
      <c r="E20" s="11">
        <v>1861148.3</v>
      </c>
    </row>
    <row r="21" spans="2:5" x14ac:dyDescent="0.4">
      <c r="C21" t="s">
        <v>179</v>
      </c>
      <c r="D21" t="s">
        <v>184</v>
      </c>
      <c r="E21" s="11">
        <v>122159.6</v>
      </c>
    </row>
    <row r="22" spans="2:5" x14ac:dyDescent="0.4">
      <c r="D22" t="s">
        <v>182</v>
      </c>
      <c r="E22" s="11">
        <v>2827070.6</v>
      </c>
    </row>
    <row r="23" spans="2:5" x14ac:dyDescent="0.4">
      <c r="D23" t="s">
        <v>183</v>
      </c>
      <c r="E23" s="11">
        <v>2949230.2</v>
      </c>
    </row>
    <row r="24" spans="2:5" x14ac:dyDescent="0.4">
      <c r="C24" t="s">
        <v>191</v>
      </c>
      <c r="E24" s="11">
        <v>1966153.4666666666</v>
      </c>
    </row>
    <row r="25" spans="2:5" x14ac:dyDescent="0.4">
      <c r="C25" t="s">
        <v>180</v>
      </c>
      <c r="D25" t="s">
        <v>184</v>
      </c>
      <c r="E25" s="11">
        <v>165752</v>
      </c>
    </row>
    <row r="26" spans="2:5" x14ac:dyDescent="0.4">
      <c r="D26" t="s">
        <v>182</v>
      </c>
      <c r="E26" s="11">
        <v>3112506.2</v>
      </c>
    </row>
    <row r="27" spans="2:5" x14ac:dyDescent="0.4">
      <c r="D27" t="s">
        <v>183</v>
      </c>
      <c r="E27" s="11">
        <v>3278258.1</v>
      </c>
    </row>
    <row r="28" spans="2:5" x14ac:dyDescent="0.4">
      <c r="C28" t="s">
        <v>192</v>
      </c>
      <c r="E28" s="11">
        <v>2185505.4333333331</v>
      </c>
    </row>
    <row r="29" spans="2:5" x14ac:dyDescent="0.4">
      <c r="B29" t="s">
        <v>198</v>
      </c>
      <c r="E29" s="11">
        <v>180384216</v>
      </c>
    </row>
    <row r="30" spans="2:5" x14ac:dyDescent="0.4">
      <c r="B30" t="s">
        <v>199</v>
      </c>
      <c r="E30" s="11">
        <v>2004269.0666666667</v>
      </c>
    </row>
    <row r="31" spans="2:5" x14ac:dyDescent="0.4">
      <c r="B31" t="s">
        <v>181</v>
      </c>
      <c r="E31" s="11">
        <v>2139313.2277777777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workbookViewId="0">
      <selection activeCell="K3" sqref="K3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182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183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184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">
      <c r="B15" t="s">
        <v>16</v>
      </c>
    </row>
    <row r="16" spans="2:17" x14ac:dyDescent="0.4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">
      <c r="B27" t="s">
        <v>17</v>
      </c>
    </row>
    <row r="28" spans="2:9" x14ac:dyDescent="0.4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sortState xmlns:xlrd2="http://schemas.microsoft.com/office/spreadsheetml/2017/richdata2" ref="K4:Q6">
    <sortCondition ref="K4:K6" customList="수입금액,수출금액,무역수지"/>
  </sortState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tabSelected="1" zoomScale="150" zoomScaleNormal="150" workbookViewId="0">
      <selection activeCell="I13" sqref="I13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">
      <c r="B5" s="12" t="s">
        <v>122</v>
      </c>
      <c r="C5" s="24">
        <v>13.25</v>
      </c>
      <c r="D5" s="24">
        <v>5.14</v>
      </c>
      <c r="E5" s="24">
        <v>0.21</v>
      </c>
      <c r="F5" s="24">
        <v>9.11</v>
      </c>
      <c r="G5" s="24">
        <v>5.28</v>
      </c>
    </row>
    <row r="6" spans="2:7" x14ac:dyDescent="0.4">
      <c r="B6" s="12" t="s">
        <v>123</v>
      </c>
      <c r="C6" s="24">
        <v>8.23</v>
      </c>
      <c r="D6" s="24">
        <v>6.32</v>
      </c>
      <c r="E6" s="24">
        <v>0.32</v>
      </c>
      <c r="F6" s="24">
        <v>7.25</v>
      </c>
      <c r="G6" s="24">
        <v>4.99</v>
      </c>
    </row>
    <row r="7" spans="2:7" x14ac:dyDescent="0.4">
      <c r="B7" s="12" t="s">
        <v>124</v>
      </c>
      <c r="C7" s="24">
        <v>8.81</v>
      </c>
      <c r="D7" s="24">
        <v>7.48</v>
      </c>
      <c r="E7" s="24">
        <v>0.69</v>
      </c>
      <c r="F7" s="24">
        <v>8.2799999999999994</v>
      </c>
      <c r="G7" s="24">
        <v>5.29</v>
      </c>
    </row>
    <row r="8" spans="2:7" x14ac:dyDescent="0.4">
      <c r="B8" s="12" t="s">
        <v>125</v>
      </c>
      <c r="C8" s="24">
        <v>10.5</v>
      </c>
      <c r="D8" s="24">
        <v>6.32</v>
      </c>
      <c r="E8" s="24">
        <v>0.88</v>
      </c>
      <c r="F8" s="24">
        <v>9.67</v>
      </c>
      <c r="G8" s="24">
        <v>6.34</v>
      </c>
    </row>
    <row r="9" spans="2:7" x14ac:dyDescent="0.4">
      <c r="B9" s="12" t="s">
        <v>126</v>
      </c>
      <c r="C9" s="24">
        <v>8.15</v>
      </c>
      <c r="D9" s="24">
        <v>3.65</v>
      </c>
      <c r="E9" s="24">
        <v>0.56999999999999995</v>
      </c>
      <c r="F9" s="24">
        <v>7.42</v>
      </c>
      <c r="G9" s="24">
        <v>4.5599999999999996</v>
      </c>
    </row>
    <row r="10" spans="2:7" x14ac:dyDescent="0.4">
      <c r="B10" s="12" t="s">
        <v>127</v>
      </c>
      <c r="C10" s="24">
        <v>9.6300000000000008</v>
      </c>
      <c r="D10" s="24">
        <v>1.33</v>
      </c>
      <c r="E10" s="24">
        <v>0.51</v>
      </c>
      <c r="F10" s="24">
        <v>7.61</v>
      </c>
      <c r="G10" s="24">
        <v>5.57</v>
      </c>
    </row>
    <row r="11" spans="2:7" x14ac:dyDescent="0.4">
      <c r="B11" s="12" t="s">
        <v>128</v>
      </c>
      <c r="C11" s="24">
        <v>7.42</v>
      </c>
      <c r="D11" s="24">
        <v>0.52</v>
      </c>
      <c r="E11" s="24">
        <v>0.2</v>
      </c>
      <c r="F11" s="24">
        <v>6.25</v>
      </c>
      <c r="G11" s="24">
        <v>4.9800000000000004</v>
      </c>
    </row>
    <row r="12" spans="2:7" x14ac:dyDescent="0.4">
      <c r="B12" s="12" t="s">
        <v>129</v>
      </c>
      <c r="C12" s="24">
        <v>6.81</v>
      </c>
      <c r="D12" s="24">
        <v>0.61</v>
      </c>
      <c r="E12" s="24">
        <v>0.14000000000000001</v>
      </c>
      <c r="F12" s="24">
        <v>5.74</v>
      </c>
      <c r="G12" s="24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workbookViewId="0">
      <selection activeCell="O17" sqref="O17"/>
    </sheetView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>
      <selection activeCell="I14" sqref="I14"/>
    </sheetView>
  </sheetViews>
  <sheetFormatPr defaultRowHeight="17.399999999999999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2">
        <v>6.1435185185185183E-2</v>
      </c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">
      <c r="B11" s="2"/>
      <c r="C11" s="2"/>
      <c r="D11" s="5"/>
      <c r="E11" s="2"/>
      <c r="F11" s="5"/>
    </row>
    <row r="12" spans="2:9" x14ac:dyDescent="0.4">
      <c r="B12" s="2"/>
      <c r="C12" s="2"/>
      <c r="D12" s="5"/>
      <c r="E12" s="2"/>
      <c r="F12" s="5"/>
    </row>
    <row r="13" spans="2:9" x14ac:dyDescent="0.4">
      <c r="B13" s="2"/>
      <c r="C13" s="2"/>
      <c r="D13" s="5"/>
      <c r="E13" s="2"/>
      <c r="F13" s="5"/>
    </row>
    <row r="14" spans="2:9" x14ac:dyDescent="0.4">
      <c r="B14" s="2"/>
      <c r="C14" s="2"/>
      <c r="D14" s="5"/>
      <c r="E14" s="2"/>
      <c r="F14" s="5"/>
    </row>
    <row r="15" spans="2:9" x14ac:dyDescent="0.4">
      <c r="B15" s="2"/>
      <c r="C15" s="2"/>
      <c r="D15" s="5"/>
      <c r="E15" s="2"/>
      <c r="F15" s="5"/>
    </row>
    <row r="16" spans="2:9" x14ac:dyDescent="0.4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6</xdr:col>
                <xdr:colOff>15240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com</cp:lastModifiedBy>
  <cp:lastPrinted>2025-10-15T16:13:35Z</cp:lastPrinted>
  <dcterms:created xsi:type="dcterms:W3CDTF">2025-01-23T06:42:19Z</dcterms:created>
  <dcterms:modified xsi:type="dcterms:W3CDTF">2025-10-16T12:56:16Z</dcterms:modified>
</cp:coreProperties>
</file>