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 codeName="{8C4F1C90-05EB-6A55-5F09-09C24B55AC0B}"/>
  <workbookPr codeName="현재_통합_문서"/>
  <bookViews>
    <workbookView xWindow="-36120" yWindow="600" windowWidth="19200" windowHeight="16440" activeTab="2"/>
  </bookViews>
  <sheets>
    <sheet name="기본작업-1" sheetId="2" r:id="rId1"/>
    <sheet name="기본작업-2" sheetId="3" r:id="rId2"/>
    <sheet name="계산작업" sheetId="4" r:id="rId3"/>
    <sheet name="분석작업-1" sheetId="5" r:id="rId4"/>
    <sheet name="분석작업-2" sheetId="6" r:id="rId5"/>
    <sheet name="기타작업-1" sheetId="7" r:id="rId6"/>
    <sheet name="기타작업-2" sheetId="8" r:id="rId7"/>
    <sheet name="기타작업-3" sheetId="9" r:id="rId8"/>
  </sheets>
  <functionGroups builtInGroupCount="17"/>
  <definedNames>
    <definedName name="_xlnm._FilterDatabase" localSheetId="0" hidden="1">'기본작업-1'!$A$3:$H$28</definedName>
    <definedName name="_xlnm.Criteria" localSheetId="0">'기본작업-1'!#REF!</definedName>
    <definedName name="_xlnm.Extract" localSheetId="0">'기본작업-1'!#REF!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4" l="1" a="1"/>
  <c r="J36" i="4"/>
  <c r="K36" i="4" a="1"/>
  <c r="K36" i="4" s="1"/>
  <c r="J37" i="4" a="1"/>
  <c r="J37" i="4"/>
  <c r="K37" i="4" a="1"/>
  <c r="K37" i="4" s="1"/>
  <c r="J38" i="4" a="1"/>
  <c r="J38" i="4"/>
  <c r="K38" i="4" a="1"/>
  <c r="K38" i="4" s="1"/>
  <c r="J39" i="4" a="1"/>
  <c r="J39" i="4" s="1"/>
  <c r="K39" i="4" a="1"/>
  <c r="K39" i="4" s="1"/>
  <c r="J40" i="4" a="1"/>
  <c r="J40" i="4" s="1"/>
  <c r="K40" i="4" a="1"/>
  <c r="K40" i="4" s="1"/>
  <c r="J41" i="4" a="1"/>
  <c r="J41" i="4" s="1"/>
  <c r="K41" i="4" a="1"/>
  <c r="K41" i="4" s="1"/>
  <c r="J42" i="4" a="1"/>
  <c r="J42" i="4" s="1"/>
  <c r="K42" i="4" a="1"/>
  <c r="K42" i="4" s="1"/>
  <c r="J43" i="4" a="1"/>
  <c r="J43" i="4" s="1"/>
  <c r="K43" i="4" a="1"/>
  <c r="K43" i="4" s="1"/>
  <c r="J44" i="4" a="1"/>
  <c r="J44" i="4" s="1"/>
  <c r="K44" i="4" a="1"/>
  <c r="K44" i="4" s="1"/>
  <c r="I37" i="4" a="1"/>
  <c r="I37" i="4" s="1"/>
  <c r="I38" i="4" a="1"/>
  <c r="I38" i="4" s="1"/>
  <c r="I39" i="4" a="1"/>
  <c r="I39" i="4" s="1"/>
  <c r="I40" i="4" a="1"/>
  <c r="I40" i="4" s="1"/>
  <c r="I41" i="4" a="1"/>
  <c r="I41" i="4" s="1"/>
  <c r="I42" i="4" a="1"/>
  <c r="I42" i="4" s="1"/>
  <c r="I43" i="4" a="1"/>
  <c r="I43" i="4" s="1"/>
  <c r="I44" i="4" a="1"/>
  <c r="I44" i="4" s="1"/>
  <c r="I36" i="4" a="1"/>
  <c r="I36" i="4" s="1"/>
  <c r="L5" i="4"/>
  <c r="L9" i="4"/>
  <c r="L13" i="4"/>
  <c r="L17" i="4"/>
  <c r="L21" i="4"/>
  <c r="L25" i="4"/>
  <c r="L29" i="4"/>
  <c r="L15" i="4"/>
  <c r="L23" i="4"/>
  <c r="L4" i="4"/>
  <c r="L12" i="4"/>
  <c r="L20" i="4"/>
  <c r="L28" i="4"/>
  <c r="L6" i="4"/>
  <c r="L10" i="4"/>
  <c r="L14" i="4"/>
  <c r="L18" i="4"/>
  <c r="L22" i="4"/>
  <c r="L26" i="4"/>
  <c r="L30" i="4"/>
  <c r="L7" i="4"/>
  <c r="L11" i="4"/>
  <c r="L19" i="4"/>
  <c r="L27" i="4"/>
  <c r="L31" i="4"/>
  <c r="L8" i="4"/>
  <c r="L16" i="4"/>
  <c r="L24" i="4"/>
  <c r="L32" i="4"/>
  <c r="L3" i="4"/>
  <c r="K4" i="4" l="1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" i="4"/>
  <c r="D36" i="4" a="1"/>
  <c r="D36" i="4"/>
  <c r="E36" i="4" a="1"/>
  <c r="E36" i="4" s="1"/>
  <c r="D37" i="4" a="1"/>
  <c r="D37" i="4"/>
  <c r="E37" i="4" a="1"/>
  <c r="E37" i="4" s="1"/>
  <c r="D38" i="4" a="1"/>
  <c r="D38" i="4" s="1"/>
  <c r="E38" i="4" a="1"/>
  <c r="E38" i="4" s="1"/>
  <c r="C37" i="4" a="1"/>
  <c r="C37" i="4"/>
  <c r="C38" i="4" a="1"/>
  <c r="C38" i="4" s="1"/>
  <c r="C36" i="4" a="1"/>
  <c r="C36" i="4" s="1"/>
  <c r="J4" i="4" l="1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" i="4"/>
</calcChain>
</file>

<file path=xl/sharedStrings.xml><?xml version="1.0" encoding="utf-8"?>
<sst xmlns="http://schemas.openxmlformats.org/spreadsheetml/2006/main" count="754" uniqueCount="326">
  <si>
    <t>[표1]</t>
  </si>
  <si>
    <t>센터코드</t>
  </si>
  <si>
    <t>지역</t>
  </si>
  <si>
    <t>운영구분</t>
  </si>
  <si>
    <t>개설일</t>
    <phoneticPr fontId="2" type="noConversion"/>
  </si>
  <si>
    <t>면적</t>
  </si>
  <si>
    <t>취급품목정보</t>
  </si>
  <si>
    <t>보유차량</t>
  </si>
  <si>
    <t>휴무일정보</t>
  </si>
  <si>
    <t>c01</t>
  </si>
  <si>
    <t>서울</t>
  </si>
  <si>
    <t>직영</t>
  </si>
  <si>
    <t>종이류, 가구, 가전 등</t>
  </si>
  <si>
    <t>일요일</t>
  </si>
  <si>
    <t>c02</t>
  </si>
  <si>
    <t>부산</t>
  </si>
  <si>
    <t>위탁</t>
  </si>
  <si>
    <t>가전가구</t>
  </si>
  <si>
    <t>일요일, 공휴일</t>
  </si>
  <si>
    <t>c03</t>
  </si>
  <si>
    <t>울산</t>
  </si>
  <si>
    <t>스티로폼류, 플라스틱류, 가구, 가전 등</t>
  </si>
  <si>
    <t>토요일, 일요일</t>
  </si>
  <si>
    <t>c04</t>
  </si>
  <si>
    <t>대전</t>
  </si>
  <si>
    <t>가구, 플라스틱류, 캔류, 고철류 등</t>
  </si>
  <si>
    <t>c05</t>
  </si>
  <si>
    <t>수원</t>
  </si>
  <si>
    <t>가구가전</t>
  </si>
  <si>
    <t>월요일</t>
  </si>
  <si>
    <t>c06</t>
  </si>
  <si>
    <t>성남</t>
  </si>
  <si>
    <t>c07</t>
  </si>
  <si>
    <t>강릉</t>
  </si>
  <si>
    <t>종이류, 플라스틱류, 가전, 의류 등</t>
  </si>
  <si>
    <t>공휴일</t>
  </si>
  <si>
    <t>c08</t>
  </si>
  <si>
    <t>마산</t>
  </si>
  <si>
    <t>종이류, 고철류, 의류, 플라스틱류 등</t>
  </si>
  <si>
    <t>토요일, 일요일, 공휴일</t>
  </si>
  <si>
    <t>c09</t>
  </si>
  <si>
    <t>종이류, 의류, 가전 등</t>
  </si>
  <si>
    <t>c10</t>
  </si>
  <si>
    <t>옷, 신발, 가방, 가구 등</t>
  </si>
  <si>
    <t>c11</t>
  </si>
  <si>
    <t>종이류, 의류,  플라스틱류, 스티로폼류 등</t>
  </si>
  <si>
    <t>c12</t>
  </si>
  <si>
    <t>종이류, 플라스틱류, 의류, 고철류 등</t>
  </si>
  <si>
    <t>d01</t>
  </si>
  <si>
    <t>종이류, 합성수지, 가구, 고철류 등</t>
  </si>
  <si>
    <t>d02</t>
  </si>
  <si>
    <t>옷, 가전, 신발, 가방, 가구 등</t>
  </si>
  <si>
    <t>d03</t>
  </si>
  <si>
    <t>가구, 의류,  플라스틱류, 스티로폼류 등</t>
  </si>
  <si>
    <t>d04</t>
  </si>
  <si>
    <t>의류, 플라스틱류, 공병, 고철 등</t>
  </si>
  <si>
    <t>d05</t>
  </si>
  <si>
    <t>종이류, 합성수지, 가구, 의류 등</t>
  </si>
  <si>
    <t>토요일</t>
  </si>
  <si>
    <t>d06</t>
  </si>
  <si>
    <t>슬라스틱류, 고철, 의류 등</t>
  </si>
  <si>
    <t>d07</t>
  </si>
  <si>
    <t>d08</t>
  </si>
  <si>
    <t>종이류, 가전, 알루미늄 등</t>
  </si>
  <si>
    <t>d09</t>
  </si>
  <si>
    <t>종이류, 의류, 캔류, 가구, 가전 등</t>
  </si>
  <si>
    <t>d10</t>
  </si>
  <si>
    <t>d11</t>
  </si>
  <si>
    <t>종이류, 고철류, 공병, 의류 등</t>
  </si>
  <si>
    <t>d12</t>
  </si>
  <si>
    <t>d13</t>
  </si>
  <si>
    <t>폐지, 알루미늄 등</t>
  </si>
  <si>
    <t>[표1]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</si>
  <si>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</si>
  <si>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</si>
  <si>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</si>
  <si>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</si>
  <si>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</si>
  <si>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</si>
  <si>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</si>
  <si>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</si>
  <si>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</si>
  <si>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출발일자</t>
  </si>
  <si>
    <t>AA-01</t>
  </si>
  <si>
    <t xml:space="preserve">대명금속  </t>
  </si>
  <si>
    <t>PT-1</t>
  </si>
  <si>
    <t>평택</t>
  </si>
  <si>
    <t>1톤</t>
  </si>
  <si>
    <t>BB-02</t>
  </si>
  <si>
    <t xml:space="preserve">코암유통 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</si>
  <si>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</si>
  <si>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</si>
  <si>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</si>
  <si>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</si>
  <si>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</si>
  <si>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</si>
  <si>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</si>
  <si>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</si>
  <si>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BB-06</t>
  </si>
  <si>
    <t xml:space="preserve">Y.C 인터네셔날  </t>
  </si>
  <si>
    <t>KR-3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</si>
  <si>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</si>
  <si>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</si>
  <si>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</si>
  <si>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</si>
  <si>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</si>
  <si>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</si>
  <si>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</si>
  <si>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</si>
  <si>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AA-07</t>
  </si>
  <si>
    <t xml:space="preserve">정금강업  </t>
  </si>
  <si>
    <t>WJ-5</t>
  </si>
  <si>
    <t>AA-10</t>
  </si>
  <si>
    <t xml:space="preserve">진한통상  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</si>
  <si>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</si>
  <si>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</si>
  <si>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</si>
  <si>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</si>
  <si>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</si>
  <si>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</si>
  <si>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</si>
  <si>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</si>
  <si>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CC-19</t>
  </si>
  <si>
    <t>기아특수강</t>
  </si>
  <si>
    <t>DK-5</t>
  </si>
  <si>
    <t>대구</t>
  </si>
  <si>
    <t>CC-20</t>
  </si>
  <si>
    <t>현진산업</t>
  </si>
  <si>
    <t>MS-1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</si>
  <si>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</si>
  <si>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</si>
  <si>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</si>
  <si>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</si>
  <si>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</si>
  <si>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</si>
  <si>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</si>
  <si>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</si>
  <si>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</si>
  <si>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</si>
  <si>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CC-15</t>
  </si>
  <si>
    <t>한솔제지</t>
  </si>
  <si>
    <t>PT-5</t>
  </si>
  <si>
    <t>AA-08</t>
  </si>
  <si>
    <t xml:space="preserve">효신 제조업 </t>
  </si>
  <si>
    <t>DK-3</t>
  </si>
  <si>
    <t>CC-16</t>
  </si>
  <si>
    <t>한국화이바</t>
  </si>
  <si>
    <t>BB-03</t>
  </si>
  <si>
    <t xml:space="preserve">텔슨정보통신 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</si>
  <si>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</si>
  <si>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</si>
  <si>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</si>
  <si>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</si>
  <si>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</si>
  <si>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</si>
  <si>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</si>
  <si>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</si>
  <si>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</si>
  <si>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</si>
  <si>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</si>
  <si>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</si>
  <si>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</si>
  <si>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</si>
  <si>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</si>
  <si>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</si>
  <si>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</si>
  <si>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</si>
  <si>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</si>
  <si>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</si>
  <si>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</si>
  <si>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</si>
  <si>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</si>
  <si>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</si>
  <si>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</si>
  <si>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 xml:space="preserve">국보화학  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</si>
  <si>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</si>
  <si>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</si>
  <si>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</si>
  <si>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</si>
  <si>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</si>
  <si>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</si>
  <si>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</si>
  <si>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</si>
  <si>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</si>
  <si>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</si>
  <si>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LG Caltex정유</t>
  </si>
  <si>
    <t>AA-04</t>
  </si>
  <si>
    <t xml:space="preserve">영신스톤 </t>
  </si>
  <si>
    <t>AS-3</t>
  </si>
  <si>
    <t>CJ-5</t>
  </si>
  <si>
    <t>PH-5</t>
  </si>
  <si>
    <t>BB-01</t>
  </si>
  <si>
    <t>케이스텔레콤</t>
  </si>
  <si>
    <t>JJ-5</t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</si>
  <si>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</si>
  <si>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</si>
  <si>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</si>
  <si>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</si>
  <si>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</si>
  <si>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</si>
  <si>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</si>
  <si>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</si>
  <si>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</si>
  <si>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</si>
  <si>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</si>
  <si>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양경숙</t>
  </si>
  <si>
    <t>코딩-고급</t>
    <phoneticPr fontId="2" type="noConversion"/>
  </si>
  <si>
    <t>김홍성</t>
    <phoneticPr fontId="2" type="noConversion"/>
  </si>
  <si>
    <t>데이터분석-고급</t>
    <phoneticPr fontId="2" type="noConversion"/>
  </si>
  <si>
    <t>차태현</t>
  </si>
  <si>
    <t>코딩-중급</t>
    <phoneticPr fontId="2" type="noConversion"/>
  </si>
  <si>
    <t>임세일</t>
    <phoneticPr fontId="2" type="noConversion"/>
  </si>
  <si>
    <t>클라우드-초급</t>
    <phoneticPr fontId="2" type="noConversion"/>
  </si>
  <si>
    <t>소미선</t>
  </si>
  <si>
    <t>참사랑</t>
  </si>
  <si>
    <t>장길산</t>
  </si>
  <si>
    <t>클라우드-중급</t>
    <phoneticPr fontId="2" type="noConversion"/>
  </si>
  <si>
    <t>장하다</t>
  </si>
  <si>
    <t>유경수</t>
  </si>
  <si>
    <t>데이터분석-초급</t>
    <phoneticPr fontId="2" type="noConversion"/>
  </si>
  <si>
    <t>김영수</t>
  </si>
  <si>
    <t>곽수지</t>
  </si>
  <si>
    <t>강진희</t>
    <phoneticPr fontId="2" type="noConversion"/>
  </si>
  <si>
    <t>강경수</t>
    <phoneticPr fontId="2" type="noConversion"/>
  </si>
  <si>
    <t>데이터분석-중급</t>
    <phoneticPr fontId="2" type="noConversion"/>
  </si>
  <si>
    <t>조진홍</t>
    <phoneticPr fontId="2" type="noConversion"/>
  </si>
  <si>
    <t>이영덕</t>
  </si>
  <si>
    <t>임지영</t>
  </si>
  <si>
    <t>김소소</t>
    <phoneticPr fontId="2" type="noConversion"/>
  </si>
  <si>
    <t>우나경</t>
    <phoneticPr fontId="2" type="noConversion"/>
  </si>
  <si>
    <t>권태산</t>
  </si>
  <si>
    <t>클라우드-고급</t>
    <phoneticPr fontId="2" type="noConversion"/>
  </si>
  <si>
    <t>김성수</t>
  </si>
  <si>
    <t>코딩-초급</t>
    <phoneticPr fontId="2" type="noConversion"/>
  </si>
  <si>
    <t>지옥민</t>
    <phoneticPr fontId="2" type="noConversion"/>
  </si>
  <si>
    <t>양진민</t>
    <phoneticPr fontId="2" type="noConversion"/>
  </si>
  <si>
    <t>김정근</t>
  </si>
  <si>
    <t>김종남</t>
  </si>
  <si>
    <t>최지원</t>
  </si>
  <si>
    <t>편영표</t>
  </si>
  <si>
    <t>김창무</t>
  </si>
  <si>
    <t>이태백</t>
  </si>
  <si>
    <t>최재형</t>
  </si>
  <si>
    <t>김미연</t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</si>
  <si>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</si>
  <si>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</si>
  <si>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</si>
  <si>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</si>
  <si>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</si>
  <si>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</si>
  <si>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</si>
  <si>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</si>
  <si>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</si>
  <si>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</si>
  <si>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</si>
  <si>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[표2] 외과 진료과목의 진료비 평균</t>
    <phoneticPr fontId="2" type="noConversion"/>
  </si>
  <si>
    <t>환자코드,성명/생년월일/성별/진료과목,담당의사,진료일,진료시간,진료비</t>
    <phoneticPr fontId="2" type="noConversion"/>
  </si>
  <si>
    <t>A014,성애연/1987-05-03/여/호흡기내과,김지수,2023-01-05,9:10,40000</t>
  </si>
  <si>
    <t>B215,소금진/1988-04-01/남/피부과,김종남,2023-02-08,13:00,47000</t>
  </si>
  <si>
    <t>A018,강말순/1985-12-05/여/흉부외과,박종식,2023-03-20,10:20,20000</t>
  </si>
  <si>
    <t>F302,김상호/1975-05-06/남/소화기내과/남민종,2023-02-22,13:50,16000</t>
  </si>
  <si>
    <t>B216,김병철/2004-05-07/남/피부과,김종남,2023-01-12,10:20,11000</t>
  </si>
  <si>
    <t>A051,전만호/1975-05-08/남/신경외과,임지영,2023-04-12,17:30,13000</t>
  </si>
  <si>
    <t>C109,전준호/1958-04-07/남/흉부외과,박종식,2023-03-14,11:30,43000</t>
  </si>
  <si>
    <t>D210,용화숙/1980-04-02/여/피부과,김종남,2023-02-27,13:30,25000</t>
  </si>
  <si>
    <t>A011,이수만/2000-11-03/남/흉부외과,박종식,2022-12-22,15:20,12500</t>
  </si>
  <si>
    <t>D371,이종호/1995-05-14/남/정형외과,하석태,2023-01-15,11:20,58200</t>
  </si>
  <si>
    <t>C101,진보람/1948-10-05/여/신경외과,임지영,2023-05-21,9:30,30100</t>
  </si>
  <si>
    <t>F301,오현정/1994-09-30/여/호흡기내과,김지수,2022-12-28,11:50,45000</t>
  </si>
  <si>
    <t>C229,이태백/1953-07-01/남/가정의학과,편영표,2023-01-10,10:00,13000</t>
  </si>
  <si>
    <t>D372,김서우/2001-03-12/여/산부인과,곽수지,2022-12-03,14:00,12500</t>
  </si>
  <si>
    <t>D051,양경숙/1988-05-04/여/피부과,김종남,2023-03-20,11:00,27000</t>
  </si>
  <si>
    <t>A013,이영덕/1973-06-04/남/흉부외과,박종식,2023-02-03,10:00,31000</t>
  </si>
  <si>
    <t>D052,강진희/1993-05-08/여/산부인과,곽수지,2023-02-08,9:30,29400</t>
  </si>
  <si>
    <t>B217,이샛별/2001-05-09/여/가정의학과,편영표,2023-02-23,11:20,24000</t>
  </si>
  <si>
    <t>C228,김정근/1978-04-09/남/호흡기내과,김지수,2022-12-14,16:30,19000</t>
  </si>
  <si>
    <t>A017,임효인/1959-09-08/여/소화기내과/남민종,2023-01-16,17:50,28000</t>
  </si>
  <si>
    <t>D213,이유라/1998-09-04/여/산부인과,곽수지,2023-02-21,16:20,20000</t>
  </si>
  <si>
    <t>D331,장길산/1952-02-12/남/소화기내과/남민종,2023-02-19,14:00,21000</t>
  </si>
  <si>
    <t>B219,김창무/1999-08-16/남/신경외과,임지영,2023-03-06,13:50,14000</t>
  </si>
  <si>
    <t>A015,유경수/2005-11-23/남/정형외과,하석태,2023-03-20,14:20,46000</t>
  </si>
  <si>
    <t>C106,이남석/1974-08-25/남/가정의학과,편영표,2023-04-16,16:20,31000</t>
  </si>
  <si>
    <t>D217,황귀영/1943-07-25/남/흉부외과,박종식,2023-03-12,15:00,13000</t>
  </si>
  <si>
    <t>B218,심수미/1986-12-12/여/산부인과,곽수지,2023-02-28,16:00,46000</t>
  </si>
  <si>
    <t>F491,박철수/1977-08-15/남/정형외과,하석태,2023-02-09,10:40,17500</t>
  </si>
  <si>
    <t>리뷰번호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</si>
  <si>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</si>
  <si>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</si>
  <si>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</si>
  <si>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</si>
  <si>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사진</t>
    <phoneticPr fontId="2" type="noConversion"/>
  </si>
  <si>
    <t>M001</t>
    <phoneticPr fontId="2" type="noConversion"/>
  </si>
  <si>
    <t>천애향중과</t>
  </si>
  <si>
    <t>M002</t>
  </si>
  <si>
    <t>레드향대과</t>
  </si>
  <si>
    <t>M003</t>
  </si>
  <si>
    <t>감귤소과</t>
  </si>
  <si>
    <t>M004</t>
  </si>
  <si>
    <t>천애향소과</t>
  </si>
  <si>
    <t>M005</t>
  </si>
  <si>
    <t>오류</t>
    <phoneticPr fontId="2" type="noConversion"/>
  </si>
  <si>
    <t>M006</t>
  </si>
  <si>
    <t>M007</t>
  </si>
  <si>
    <t>M008</t>
  </si>
  <si>
    <t>천애향대과</t>
  </si>
  <si>
    <t>M009</t>
  </si>
  <si>
    <t>레드향중과</t>
  </si>
  <si>
    <t>M010</t>
  </si>
  <si>
    <t>병역 검사 현황</t>
  </si>
  <si>
    <t>단위 : 명</t>
    <phoneticPr fontId="2" type="noConversion"/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</si>
  <si>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</si>
  <si>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</si>
  <si>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</si>
  <si>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</si>
  <si>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</si>
  <si>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</si>
  <si>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</si>
  <si>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</si>
  <si>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 매출 관리 현황</t>
    <phoneticPr fontId="2" type="noConversion"/>
  </si>
  <si>
    <t>제품명</t>
    <phoneticPr fontId="2" type="noConversion"/>
  </si>
  <si>
    <t>판매금액</t>
    <phoneticPr fontId="2" type="noConversion"/>
  </si>
  <si>
    <t>담당자</t>
    <phoneticPr fontId="2" type="noConversion"/>
  </si>
  <si>
    <t>냉장고</t>
  </si>
  <si>
    <t>홍길동</t>
  </si>
  <si>
    <t>식기세척기</t>
  </si>
  <si>
    <t>장길산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</si>
</sst>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#"/>
    <numFmt numFmtId="177" formatCode="0.0%"/>
    <numFmt numFmtId="178" formatCode="General\ &quot;미만&quot;"/>
    <numFmt numFmtId="179" formatCode="General\ &quot;이상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2" borderId="0" xfId="3" applyFont="1" applyFill="1" applyAlignment="1">
      <alignment horizontal="center"/>
    </xf>
    <xf numFmtId="14" fontId="5" fillId="3" borderId="2" xfId="3" applyNumberFormat="1" applyFont="1" applyFill="1" applyBorder="1" applyAlignment="1">
      <alignment horizontal="right" wrapText="1"/>
    </xf>
    <xf numFmtId="0" fontId="5" fillId="3" borderId="2" xfId="3" applyFont="1" applyFill="1" applyBorder="1" applyAlignment="1">
      <alignment wrapText="1"/>
    </xf>
    <xf numFmtId="3" fontId="5" fillId="3" borderId="2" xfId="3" applyNumberFormat="1" applyFont="1" applyFill="1" applyBorder="1" applyAlignment="1">
      <alignment horizontal="right" wrapText="1"/>
    </xf>
    <xf numFmtId="176" fontId="5" fillId="3" borderId="2" xfId="3" applyNumberFormat="1" applyFont="1" applyFill="1" applyBorder="1" applyAlignment="1">
      <alignment horizontal="right" wrapText="1"/>
    </xf>
    <xf numFmtId="14" fontId="5" fillId="3" borderId="3" xfId="3" applyNumberFormat="1" applyFont="1" applyFill="1" applyBorder="1" applyAlignment="1">
      <alignment horizontal="right" wrapText="1"/>
    </xf>
    <xf numFmtId="14" fontId="5" fillId="0" borderId="4" xfId="3" applyNumberFormat="1" applyFont="1" applyBorder="1" applyAlignment="1">
      <alignment horizontal="right" wrapText="1"/>
    </xf>
    <xf numFmtId="0" fontId="5" fillId="0" borderId="4" xfId="3" applyFont="1" applyBorder="1" applyAlignment="1">
      <alignment wrapText="1"/>
    </xf>
    <xf numFmtId="3" fontId="5" fillId="0" borderId="4" xfId="3" applyNumberFormat="1" applyFont="1" applyBorder="1" applyAlignment="1">
      <alignment horizontal="right" wrapText="1"/>
    </xf>
    <xf numFmtId="176" fontId="5" fillId="0" borderId="4" xfId="3" applyNumberFormat="1" applyFont="1" applyBorder="1" applyAlignment="1">
      <alignment horizontal="right" wrapText="1"/>
    </xf>
    <xf numFmtId="14" fontId="5" fillId="0" borderId="5" xfId="3" applyNumberFormat="1" applyFont="1" applyBorder="1" applyAlignment="1">
      <alignment horizontal="right" wrapText="1"/>
    </xf>
    <xf numFmtId="14" fontId="5" fillId="3" borderId="4" xfId="3" applyNumberFormat="1" applyFont="1" applyFill="1" applyBorder="1" applyAlignment="1">
      <alignment horizontal="right" wrapText="1"/>
    </xf>
    <xf numFmtId="0" fontId="5" fillId="3" borderId="4" xfId="3" applyFont="1" applyFill="1" applyBorder="1" applyAlignment="1">
      <alignment wrapText="1"/>
    </xf>
    <xf numFmtId="3" fontId="5" fillId="3" borderId="4" xfId="3" applyNumberFormat="1" applyFont="1" applyFill="1" applyBorder="1" applyAlignment="1">
      <alignment horizontal="right" wrapText="1"/>
    </xf>
    <xf numFmtId="176" fontId="5" fillId="3" borderId="4" xfId="3" applyNumberFormat="1" applyFont="1" applyFill="1" applyBorder="1" applyAlignment="1">
      <alignment horizontal="right" wrapText="1"/>
    </xf>
    <xf numFmtId="14" fontId="5" fillId="3" borderId="5" xfId="3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41" fontId="0" fillId="0" borderId="1" xfId="1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quotePrefix="1" applyFont="1">
      <alignment vertical="center"/>
    </xf>
    <xf numFmtId="3" fontId="8" fillId="0" borderId="0" xfId="0" applyNumberFormat="1" applyFo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85F-4C33-9580-EA2F045B5A8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85F-4C33-9580-EA2F045B5A8A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85F-4C33-9580-EA2F045B5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30272"/>
        <c:axId val="133031808"/>
      </c:barChart>
      <c:catAx>
        <c:axId val="13303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3031808"/>
        <c:crosses val="autoZero"/>
        <c:auto val="1"/>
        <c:lblAlgn val="ctr"/>
        <c:lblOffset val="100"/>
        <c:noMultiLvlLbl val="0"/>
      </c:catAx>
      <c:valAx>
        <c:axId val="13303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303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xmlns="" id="{AB814DA9-00C7-4BC7-806C-CCF7987F0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47625</xdr:colOff>
          <xdr:row>2</xdr:row>
          <xdr:rowOff>57150</xdr:rowOff>
        </xdr:to>
        <xdr:sp macro="" textlink="">
          <xdr:nvSpPr>
            <xdr:cNvPr id="9217" name="cmd매출등록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H28"/>
  <sheetViews>
    <sheetView workbookViewId="0"/>
  </sheetViews>
  <sheetFormatPr defaultRowHeight="16.5"/>
  <cols>
    <col min="1" max="1" width="8" customWidth="1"/>
    <col min="2" max="2" width="5.625" customWidth="1"/>
    <col min="3" max="3" width="8.5" customWidth="1"/>
    <col min="4" max="4" width="12.125" customWidth="1"/>
    <col min="5" max="5" width="5.875" customWidth="1"/>
    <col min="6" max="6" width="35.375" customWidth="1"/>
    <col min="7" max="7" width="8.375" customWidth="1"/>
    <col min="8" max="8" width="20.625" customWidth="1"/>
  </cols>
  <sheetData>
    <row r="2" spans="1:8">
      <c r="A2" t="s">
        <v>0</v>
      </c>
    </row>
    <row r="3" spans="1:8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>
      <c r="A4" s="1" t="s">
        <v>9</v>
      </c>
      <c r="B4" s="1" t="s">
        <v>10</v>
      </c>
      <c r="C4" s="1" t="s">
        <v>11</v>
      </c>
      <c r="D4" s="2">
        <v>44550</v>
      </c>
      <c r="E4" s="1">
        <v>836</v>
      </c>
      <c r="F4" s="3" t="s">
        <v>12</v>
      </c>
      <c r="G4" s="3">
        <v>1</v>
      </c>
      <c r="H4" s="3" t="s">
        <v>13</v>
      </c>
    </row>
    <row r="5" spans="1:8">
      <c r="A5" s="1" t="s">
        <v>14</v>
      </c>
      <c r="B5" s="1" t="s">
        <v>15</v>
      </c>
      <c r="C5" s="1" t="s">
        <v>16</v>
      </c>
      <c r="D5" s="2">
        <v>43681</v>
      </c>
      <c r="E5" s="1">
        <v>173</v>
      </c>
      <c r="F5" s="3" t="s">
        <v>17</v>
      </c>
      <c r="G5" s="3">
        <v>2</v>
      </c>
      <c r="H5" s="3" t="s">
        <v>18</v>
      </c>
    </row>
    <row r="6" spans="1:8">
      <c r="A6" s="1" t="s">
        <v>19</v>
      </c>
      <c r="B6" s="1" t="s">
        <v>20</v>
      </c>
      <c r="C6" s="1" t="s">
        <v>16</v>
      </c>
      <c r="D6" s="2">
        <v>36955</v>
      </c>
      <c r="E6" s="1">
        <v>200</v>
      </c>
      <c r="F6" s="3" t="s">
        <v>21</v>
      </c>
      <c r="G6" s="3">
        <v>3</v>
      </c>
      <c r="H6" s="3" t="s">
        <v>22</v>
      </c>
    </row>
    <row r="7" spans="1:8">
      <c r="A7" s="1" t="s">
        <v>23</v>
      </c>
      <c r="B7" s="1" t="s">
        <v>24</v>
      </c>
      <c r="C7" s="1" t="s">
        <v>11</v>
      </c>
      <c r="D7" s="2">
        <v>40726</v>
      </c>
      <c r="E7" s="1">
        <v>113</v>
      </c>
      <c r="F7" s="3" t="s">
        <v>25</v>
      </c>
      <c r="G7" s="3">
        <v>0</v>
      </c>
      <c r="H7" s="3" t="s">
        <v>22</v>
      </c>
    </row>
    <row r="8" spans="1:8">
      <c r="A8" s="1" t="s">
        <v>26</v>
      </c>
      <c r="B8" s="1" t="s">
        <v>27</v>
      </c>
      <c r="C8" s="1" t="s">
        <v>11</v>
      </c>
      <c r="D8" s="2">
        <v>37635</v>
      </c>
      <c r="E8" s="1">
        <v>129</v>
      </c>
      <c r="F8" s="3" t="s">
        <v>28</v>
      </c>
      <c r="G8" s="3">
        <v>1</v>
      </c>
      <c r="H8" s="3" t="s">
        <v>29</v>
      </c>
    </row>
    <row r="9" spans="1:8">
      <c r="A9" s="1" t="s">
        <v>30</v>
      </c>
      <c r="B9" s="1" t="s">
        <v>31</v>
      </c>
      <c r="C9" s="1" t="s">
        <v>11</v>
      </c>
      <c r="D9" s="2">
        <v>36481</v>
      </c>
      <c r="E9" s="1">
        <v>351</v>
      </c>
      <c r="F9" s="3" t="s">
        <v>28</v>
      </c>
      <c r="G9" s="3">
        <v>2</v>
      </c>
      <c r="H9" s="3" t="s">
        <v>22</v>
      </c>
    </row>
    <row r="10" spans="1:8">
      <c r="A10" s="1" t="s">
        <v>32</v>
      </c>
      <c r="B10" s="1" t="s">
        <v>33</v>
      </c>
      <c r="C10" s="1" t="s">
        <v>16</v>
      </c>
      <c r="D10" s="2">
        <v>40472</v>
      </c>
      <c r="E10" s="1">
        <v>163</v>
      </c>
      <c r="F10" s="3" t="s">
        <v>34</v>
      </c>
      <c r="G10" s="3">
        <v>0</v>
      </c>
      <c r="H10" s="3" t="s">
        <v>35</v>
      </c>
    </row>
    <row r="11" spans="1:8">
      <c r="A11" s="1" t="s">
        <v>36</v>
      </c>
      <c r="B11" s="1" t="s">
        <v>37</v>
      </c>
      <c r="C11" s="1" t="s">
        <v>11</v>
      </c>
      <c r="D11" s="2">
        <v>42821</v>
      </c>
      <c r="E11" s="1">
        <v>157</v>
      </c>
      <c r="F11" s="3" t="s">
        <v>38</v>
      </c>
      <c r="G11" s="3">
        <v>0</v>
      </c>
      <c r="H11" s="3" t="s">
        <v>39</v>
      </c>
    </row>
    <row r="12" spans="1:8">
      <c r="A12" s="1" t="s">
        <v>40</v>
      </c>
      <c r="B12" s="1" t="s">
        <v>10</v>
      </c>
      <c r="C12" s="1" t="s">
        <v>16</v>
      </c>
      <c r="D12" s="2">
        <v>41922</v>
      </c>
      <c r="E12" s="1">
        <v>112</v>
      </c>
      <c r="F12" s="3" t="s">
        <v>41</v>
      </c>
      <c r="G12" s="3">
        <v>1</v>
      </c>
      <c r="H12" s="3" t="s">
        <v>13</v>
      </c>
    </row>
    <row r="13" spans="1:8">
      <c r="A13" s="1" t="s">
        <v>42</v>
      </c>
      <c r="B13" s="1" t="s">
        <v>15</v>
      </c>
      <c r="C13" s="1" t="s">
        <v>16</v>
      </c>
      <c r="D13" s="2">
        <v>40124</v>
      </c>
      <c r="E13" s="1">
        <v>149</v>
      </c>
      <c r="F13" s="3" t="s">
        <v>43</v>
      </c>
      <c r="G13" s="3">
        <v>0</v>
      </c>
      <c r="H13" s="3" t="s">
        <v>22</v>
      </c>
    </row>
    <row r="14" spans="1:8">
      <c r="A14" s="1" t="s">
        <v>44</v>
      </c>
      <c r="B14" s="1" t="s">
        <v>20</v>
      </c>
      <c r="C14" s="1" t="s">
        <v>16</v>
      </c>
      <c r="D14" s="2">
        <v>40241</v>
      </c>
      <c r="E14" s="1">
        <v>331</v>
      </c>
      <c r="F14" s="3" t="s">
        <v>45</v>
      </c>
      <c r="G14" s="3">
        <v>1</v>
      </c>
      <c r="H14" s="3" t="s">
        <v>13</v>
      </c>
    </row>
    <row r="15" spans="1:8">
      <c r="A15" s="1" t="s">
        <v>46</v>
      </c>
      <c r="B15" s="1" t="s">
        <v>24</v>
      </c>
      <c r="C15" s="1" t="s">
        <v>16</v>
      </c>
      <c r="D15" s="2">
        <v>43062</v>
      </c>
      <c r="E15" s="1">
        <v>136</v>
      </c>
      <c r="F15" s="3" t="s">
        <v>47</v>
      </c>
      <c r="G15" s="3">
        <v>0</v>
      </c>
      <c r="H15" s="3" t="s">
        <v>39</v>
      </c>
    </row>
    <row r="16" spans="1:8">
      <c r="A16" s="1" t="s">
        <v>48</v>
      </c>
      <c r="B16" s="1" t="s">
        <v>27</v>
      </c>
      <c r="C16" s="1" t="s">
        <v>16</v>
      </c>
      <c r="D16" s="2">
        <v>43978</v>
      </c>
      <c r="E16" s="1">
        <v>246</v>
      </c>
      <c r="F16" s="3" t="s">
        <v>49</v>
      </c>
      <c r="G16" s="3">
        <v>2</v>
      </c>
      <c r="H16" s="3" t="s">
        <v>39</v>
      </c>
    </row>
    <row r="17" spans="1:8">
      <c r="A17" s="1" t="s">
        <v>50</v>
      </c>
      <c r="B17" s="1" t="s">
        <v>24</v>
      </c>
      <c r="C17" s="1" t="s">
        <v>11</v>
      </c>
      <c r="D17" s="2">
        <v>43260</v>
      </c>
      <c r="E17" s="1">
        <v>278</v>
      </c>
      <c r="F17" s="3" t="s">
        <v>51</v>
      </c>
      <c r="G17" s="3">
        <v>1</v>
      </c>
      <c r="H17" s="3" t="s">
        <v>13</v>
      </c>
    </row>
    <row r="18" spans="1:8">
      <c r="A18" s="1" t="s">
        <v>52</v>
      </c>
      <c r="B18" s="1" t="s">
        <v>10</v>
      </c>
      <c r="C18" s="1" t="s">
        <v>11</v>
      </c>
      <c r="D18" s="2">
        <v>38095</v>
      </c>
      <c r="E18" s="1">
        <v>238</v>
      </c>
      <c r="F18" s="3" t="s">
        <v>53</v>
      </c>
      <c r="G18" s="3">
        <v>0</v>
      </c>
      <c r="H18" s="3" t="s">
        <v>39</v>
      </c>
    </row>
    <row r="19" spans="1:8">
      <c r="A19" s="1" t="s">
        <v>54</v>
      </c>
      <c r="B19" s="1" t="s">
        <v>31</v>
      </c>
      <c r="C19" s="1" t="s">
        <v>16</v>
      </c>
      <c r="D19" s="2">
        <v>40495</v>
      </c>
      <c r="E19" s="1">
        <v>168</v>
      </c>
      <c r="F19" s="3" t="s">
        <v>55</v>
      </c>
      <c r="G19" s="3">
        <v>0</v>
      </c>
      <c r="H19" s="3" t="s">
        <v>22</v>
      </c>
    </row>
    <row r="20" spans="1:8">
      <c r="A20" s="1" t="s">
        <v>56</v>
      </c>
      <c r="B20" s="1" t="s">
        <v>31</v>
      </c>
      <c r="C20" s="1" t="s">
        <v>11</v>
      </c>
      <c r="D20" s="2">
        <v>41981</v>
      </c>
      <c r="E20" s="1">
        <v>443</v>
      </c>
      <c r="F20" s="3" t="s">
        <v>57</v>
      </c>
      <c r="G20" s="3">
        <v>3</v>
      </c>
      <c r="H20" s="3" t="s">
        <v>58</v>
      </c>
    </row>
    <row r="21" spans="1:8">
      <c r="A21" s="1" t="s">
        <v>59</v>
      </c>
      <c r="B21" s="1" t="s">
        <v>27</v>
      </c>
      <c r="C21" s="1" t="s">
        <v>16</v>
      </c>
      <c r="D21" s="2">
        <v>40963</v>
      </c>
      <c r="E21" s="1">
        <v>152</v>
      </c>
      <c r="F21" s="3" t="s">
        <v>60</v>
      </c>
      <c r="G21" s="3">
        <v>3</v>
      </c>
      <c r="H21" s="3" t="s">
        <v>29</v>
      </c>
    </row>
    <row r="22" spans="1:8">
      <c r="A22" s="1" t="s">
        <v>61</v>
      </c>
      <c r="B22" s="1" t="s">
        <v>27</v>
      </c>
      <c r="C22" s="1" t="s">
        <v>11</v>
      </c>
      <c r="D22" s="2">
        <v>41510</v>
      </c>
      <c r="E22" s="1">
        <v>347</v>
      </c>
      <c r="F22" s="3" t="s">
        <v>28</v>
      </c>
      <c r="G22" s="3">
        <v>1</v>
      </c>
      <c r="H22" s="3" t="s">
        <v>35</v>
      </c>
    </row>
    <row r="23" spans="1:8">
      <c r="A23" s="1" t="s">
        <v>62</v>
      </c>
      <c r="B23" s="1" t="s">
        <v>33</v>
      </c>
      <c r="C23" s="1" t="s">
        <v>16</v>
      </c>
      <c r="D23" s="2">
        <v>37020</v>
      </c>
      <c r="E23" s="1">
        <v>531</v>
      </c>
      <c r="F23" s="3" t="s">
        <v>63</v>
      </c>
      <c r="G23" s="3">
        <v>3</v>
      </c>
      <c r="H23" s="3" t="s">
        <v>35</v>
      </c>
    </row>
    <row r="24" spans="1:8">
      <c r="A24" s="1" t="s">
        <v>64</v>
      </c>
      <c r="B24" s="1" t="s">
        <v>37</v>
      </c>
      <c r="C24" s="1" t="s">
        <v>11</v>
      </c>
      <c r="D24" s="2">
        <v>38599</v>
      </c>
      <c r="E24" s="1">
        <v>296</v>
      </c>
      <c r="F24" s="3" t="s">
        <v>65</v>
      </c>
      <c r="G24" s="3">
        <v>2</v>
      </c>
      <c r="H24" s="3" t="s">
        <v>13</v>
      </c>
    </row>
    <row r="25" spans="1:8">
      <c r="A25" s="1" t="s">
        <v>66</v>
      </c>
      <c r="B25" s="1" t="s">
        <v>10</v>
      </c>
      <c r="C25" s="1" t="s">
        <v>11</v>
      </c>
      <c r="D25" s="2">
        <v>40706</v>
      </c>
      <c r="E25" s="1">
        <v>524</v>
      </c>
      <c r="F25" s="3" t="s">
        <v>17</v>
      </c>
      <c r="G25" s="3">
        <v>1</v>
      </c>
      <c r="H25" s="3" t="s">
        <v>39</v>
      </c>
    </row>
    <row r="26" spans="1:8">
      <c r="A26" s="1" t="s">
        <v>67</v>
      </c>
      <c r="B26" s="1" t="s">
        <v>15</v>
      </c>
      <c r="C26" s="1" t="s">
        <v>11</v>
      </c>
      <c r="D26" s="2">
        <v>41961</v>
      </c>
      <c r="E26" s="1">
        <v>474</v>
      </c>
      <c r="F26" s="3" t="s">
        <v>68</v>
      </c>
      <c r="G26" s="3">
        <v>0</v>
      </c>
      <c r="H26" s="3" t="s">
        <v>13</v>
      </c>
    </row>
    <row r="27" spans="1:8">
      <c r="A27" s="1" t="s">
        <v>69</v>
      </c>
      <c r="B27" s="1" t="s">
        <v>20</v>
      </c>
      <c r="C27" s="1" t="s">
        <v>11</v>
      </c>
      <c r="D27" s="2">
        <v>45424</v>
      </c>
      <c r="E27" s="1">
        <v>187</v>
      </c>
      <c r="F27" s="3" t="s">
        <v>21</v>
      </c>
      <c r="G27" s="3">
        <v>1</v>
      </c>
      <c r="H27" s="3" t="s">
        <v>35</v>
      </c>
    </row>
    <row r="28" spans="1:8">
      <c r="A28" s="1" t="s">
        <v>70</v>
      </c>
      <c r="B28" s="1" t="s">
        <v>24</v>
      </c>
      <c r="C28" s="1" t="s">
        <v>16</v>
      </c>
      <c r="D28" s="2">
        <v>41735</v>
      </c>
      <c r="E28" s="1">
        <v>332</v>
      </c>
      <c r="F28" s="3" t="s">
        <v>71</v>
      </c>
      <c r="G28" s="3">
        <v>0</v>
      </c>
      <c r="H28" s="3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J90"/>
  <sheetViews>
    <sheetView workbookViewId="0"/>
  </sheetViews>
  <sheetFormatPr defaultRowHeight="16.5"/>
  <cols>
    <col min="1" max="1" width="11.125" bestFit="1" customWidth="1"/>
    <col min="2" max="2" width="12.125" customWidth="1"/>
    <col min="3" max="3" width="17.5" customWidth="1"/>
    <col min="4" max="4" width="12.125" customWidth="1"/>
    <col min="5" max="5" width="8.375" customWidth="1"/>
    <col min="6" max="6" width="10.25" customWidth="1"/>
    <col min="7" max="7" width="7.875" bestFit="1" customWidth="1"/>
    <col min="8" max="8" width="6.875" bestFit="1" customWidth="1"/>
    <col min="9" max="9" width="7.875" bestFit="1" customWidth="1"/>
    <col min="10" max="10" width="12.75" customWidth="1"/>
  </cols>
  <sheetData>
    <row r="2" spans="1:10">
      <c r="A2" t="s">
        <v>72</v>
      </c>
    </row>
    <row r="3" spans="1:10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78</v>
      </c>
      <c r="G3" s="4" t="s">
        <v>79</v>
      </c>
      <c r="H3" s="4" t="s">
        <v>80</v>
      </c>
      <c r="I3" s="4" t="s">
        <v>81</v>
      </c>
      <c r="J3" s="4" t="s">
        <v>82</v>
      </c>
    </row>
    <row r="4" spans="1:10">
      <c r="A4" s="5">
        <v>44621</v>
      </c>
      <c r="B4" s="6" t="s">
        <v>83</v>
      </c>
      <c r="C4" s="6" t="s">
        <v>84</v>
      </c>
      <c r="D4" s="6" t="s">
        <v>85</v>
      </c>
      <c r="E4" s="6" t="s">
        <v>86</v>
      </c>
      <c r="F4" s="6" t="s">
        <v>87</v>
      </c>
      <c r="G4" s="7">
        <v>50000</v>
      </c>
      <c r="H4" s="8">
        <v>5625</v>
      </c>
      <c r="I4" s="8">
        <v>55000</v>
      </c>
      <c r="J4" s="9">
        <v>44621</v>
      </c>
    </row>
    <row r="5" spans="1:10">
      <c r="A5" s="10">
        <v>44621</v>
      </c>
      <c r="B5" s="11" t="s">
        <v>88</v>
      </c>
      <c r="C5" s="11" t="s">
        <v>89</v>
      </c>
      <c r="D5" s="11" t="s">
        <v>90</v>
      </c>
      <c r="E5" s="11" t="s">
        <v>91</v>
      </c>
      <c r="F5" s="11" t="s">
        <v>87</v>
      </c>
      <c r="G5" s="12">
        <v>70000</v>
      </c>
      <c r="H5" s="13">
        <v>7875</v>
      </c>
      <c r="I5" s="13">
        <v>77000</v>
      </c>
      <c r="J5" s="14">
        <v>44621</v>
      </c>
    </row>
    <row r="6" spans="1:10">
      <c r="A6" s="15">
        <v>44621</v>
      </c>
      <c r="B6" s="16" t="s">
        <v>88</v>
      </c>
      <c r="C6" s="16" t="s">
        <v>89</v>
      </c>
      <c r="D6" s="16" t="s">
        <v>92</v>
      </c>
      <c r="E6" s="16" t="s">
        <v>93</v>
      </c>
      <c r="F6" s="16" t="s">
        <v>94</v>
      </c>
      <c r="G6" s="17">
        <v>85000</v>
      </c>
      <c r="H6" s="18">
        <v>9562.5</v>
      </c>
      <c r="I6" s="18">
        <v>93500</v>
      </c>
      <c r="J6" s="19">
        <v>44622</v>
      </c>
    </row>
    <row r="7" spans="1:10">
      <c r="A7" s="10">
        <v>44621</v>
      </c>
      <c r="B7" s="11" t="s">
        <v>95</v>
      </c>
      <c r="C7" s="11" t="s">
        <v>96</v>
      </c>
      <c r="D7" s="11" t="s">
        <v>97</v>
      </c>
      <c r="E7" s="11" t="s">
        <v>27</v>
      </c>
      <c r="F7" s="11" t="s">
        <v>87</v>
      </c>
      <c r="G7" s="12">
        <v>35000</v>
      </c>
      <c r="H7" s="13">
        <v>3937.5</v>
      </c>
      <c r="I7" s="13">
        <v>38500</v>
      </c>
      <c r="J7" s="14">
        <v>44622</v>
      </c>
    </row>
    <row r="8" spans="1:10">
      <c r="A8" s="15">
        <v>44621</v>
      </c>
      <c r="B8" s="16" t="s">
        <v>98</v>
      </c>
      <c r="C8" s="16" t="s">
        <v>99</v>
      </c>
      <c r="D8" s="16" t="s">
        <v>100</v>
      </c>
      <c r="E8" s="16" t="s">
        <v>33</v>
      </c>
      <c r="F8" s="16" t="s">
        <v>94</v>
      </c>
      <c r="G8" s="17">
        <v>150000</v>
      </c>
      <c r="H8" s="18">
        <v>16875</v>
      </c>
      <c r="I8" s="18">
        <v>165000</v>
      </c>
      <c r="J8" s="19">
        <v>44622</v>
      </c>
    </row>
    <row r="9" spans="1:10">
      <c r="A9" s="10">
        <v>44621</v>
      </c>
      <c r="B9" s="11" t="s">
        <v>101</v>
      </c>
      <c r="C9" s="11" t="s">
        <v>102</v>
      </c>
      <c r="D9" s="11" t="s">
        <v>103</v>
      </c>
      <c r="E9" s="11" t="s">
        <v>104</v>
      </c>
      <c r="F9" s="11" t="s">
        <v>105</v>
      </c>
      <c r="G9" s="12">
        <v>100000</v>
      </c>
      <c r="H9" s="13">
        <v>11250</v>
      </c>
      <c r="I9" s="13">
        <v>110000</v>
      </c>
      <c r="J9" s="14">
        <v>44622</v>
      </c>
    </row>
    <row r="10" spans="1:10">
      <c r="A10" s="15">
        <v>44621</v>
      </c>
      <c r="B10" s="16" t="s">
        <v>106</v>
      </c>
      <c r="C10" s="16" t="s">
        <v>107</v>
      </c>
      <c r="D10" s="16" t="s">
        <v>108</v>
      </c>
      <c r="E10" s="16" t="s">
        <v>20</v>
      </c>
      <c r="F10" s="16" t="s">
        <v>105</v>
      </c>
      <c r="G10" s="17">
        <v>220000</v>
      </c>
      <c r="H10" s="18">
        <v>24750</v>
      </c>
      <c r="I10" s="18">
        <v>242000</v>
      </c>
      <c r="J10" s="19">
        <v>44622</v>
      </c>
    </row>
    <row r="11" spans="1:10">
      <c r="A11" s="10">
        <v>44622</v>
      </c>
      <c r="B11" s="11" t="s">
        <v>109</v>
      </c>
      <c r="C11" s="11" t="s">
        <v>110</v>
      </c>
      <c r="D11" s="11" t="s">
        <v>111</v>
      </c>
      <c r="E11" s="11" t="s">
        <v>91</v>
      </c>
      <c r="F11" s="11" t="s">
        <v>105</v>
      </c>
      <c r="G11" s="12">
        <v>120000</v>
      </c>
      <c r="H11" s="13">
        <v>13500</v>
      </c>
      <c r="I11" s="13">
        <v>132000</v>
      </c>
      <c r="J11" s="14">
        <v>44623</v>
      </c>
    </row>
    <row r="12" spans="1:10">
      <c r="A12" s="15">
        <v>44622</v>
      </c>
      <c r="B12" s="16" t="s">
        <v>112</v>
      </c>
      <c r="C12" s="16" t="s">
        <v>113</v>
      </c>
      <c r="D12" s="16" t="s">
        <v>114</v>
      </c>
      <c r="E12" s="16" t="s">
        <v>115</v>
      </c>
      <c r="F12" s="16" t="s">
        <v>87</v>
      </c>
      <c r="G12" s="17">
        <v>120000</v>
      </c>
      <c r="H12" s="18">
        <v>13500</v>
      </c>
      <c r="I12" s="18">
        <v>132000</v>
      </c>
      <c r="J12" s="19">
        <v>44623</v>
      </c>
    </row>
    <row r="13" spans="1:10">
      <c r="A13" s="10">
        <v>44622</v>
      </c>
      <c r="B13" s="11" t="s">
        <v>98</v>
      </c>
      <c r="C13" s="11" t="s">
        <v>99</v>
      </c>
      <c r="D13" s="11" t="s">
        <v>116</v>
      </c>
      <c r="E13" s="11" t="s">
        <v>86</v>
      </c>
      <c r="F13" s="11" t="s">
        <v>94</v>
      </c>
      <c r="G13" s="12">
        <v>80000</v>
      </c>
      <c r="H13" s="13">
        <v>9000</v>
      </c>
      <c r="I13" s="13">
        <v>88000</v>
      </c>
      <c r="J13" s="14">
        <v>44623</v>
      </c>
    </row>
    <row r="14" spans="1:10">
      <c r="A14" s="15">
        <v>44622</v>
      </c>
      <c r="B14" s="16" t="s">
        <v>117</v>
      </c>
      <c r="C14" s="16" t="s">
        <v>118</v>
      </c>
      <c r="D14" s="16" t="s">
        <v>111</v>
      </c>
      <c r="E14" s="16" t="s">
        <v>91</v>
      </c>
      <c r="F14" s="16" t="s">
        <v>105</v>
      </c>
      <c r="G14" s="17">
        <v>120000</v>
      </c>
      <c r="H14" s="18">
        <v>13500</v>
      </c>
      <c r="I14" s="18">
        <v>132000</v>
      </c>
      <c r="J14" s="19">
        <v>44623</v>
      </c>
    </row>
    <row r="15" spans="1:10">
      <c r="A15" s="10">
        <v>44622</v>
      </c>
      <c r="B15" s="11" t="s">
        <v>119</v>
      </c>
      <c r="C15" s="11" t="s">
        <v>120</v>
      </c>
      <c r="D15" s="11" t="s">
        <v>121</v>
      </c>
      <c r="E15" s="11" t="s">
        <v>15</v>
      </c>
      <c r="F15" s="11" t="s">
        <v>105</v>
      </c>
      <c r="G15" s="12">
        <v>220000</v>
      </c>
      <c r="H15" s="13">
        <v>24750</v>
      </c>
      <c r="I15" s="13">
        <v>242000</v>
      </c>
      <c r="J15" s="14">
        <v>44622</v>
      </c>
    </row>
    <row r="16" spans="1:10">
      <c r="A16" s="15">
        <v>44622</v>
      </c>
      <c r="B16" s="16" t="s">
        <v>122</v>
      </c>
      <c r="C16" s="16" t="s">
        <v>123</v>
      </c>
      <c r="D16" s="16" t="s">
        <v>124</v>
      </c>
      <c r="E16" s="16" t="s">
        <v>125</v>
      </c>
      <c r="F16" s="16" t="s">
        <v>105</v>
      </c>
      <c r="G16" s="17">
        <v>170000</v>
      </c>
      <c r="H16" s="18">
        <v>19125</v>
      </c>
      <c r="I16" s="18">
        <v>187000</v>
      </c>
      <c r="J16" s="19">
        <v>44622</v>
      </c>
    </row>
    <row r="17" spans="1:10">
      <c r="A17" s="10">
        <v>44622</v>
      </c>
      <c r="B17" s="11" t="s">
        <v>126</v>
      </c>
      <c r="C17" s="11" t="s">
        <v>127</v>
      </c>
      <c r="D17" s="11" t="s">
        <v>128</v>
      </c>
      <c r="E17" s="11" t="s">
        <v>37</v>
      </c>
      <c r="F17" s="11" t="s">
        <v>87</v>
      </c>
      <c r="G17" s="12">
        <v>170000</v>
      </c>
      <c r="H17" s="13">
        <v>19125</v>
      </c>
      <c r="I17" s="13">
        <v>187000</v>
      </c>
      <c r="J17" s="14">
        <v>44623</v>
      </c>
    </row>
    <row r="18" spans="1:10">
      <c r="A18" s="15">
        <v>44623</v>
      </c>
      <c r="B18" s="16" t="s">
        <v>109</v>
      </c>
      <c r="C18" s="16" t="s">
        <v>110</v>
      </c>
      <c r="D18" s="16" t="s">
        <v>129</v>
      </c>
      <c r="E18" s="16" t="s">
        <v>15</v>
      </c>
      <c r="F18" s="16" t="s">
        <v>87</v>
      </c>
      <c r="G18" s="17">
        <v>170000</v>
      </c>
      <c r="H18" s="18">
        <v>19125</v>
      </c>
      <c r="I18" s="18">
        <v>187000</v>
      </c>
      <c r="J18" s="19">
        <v>44623</v>
      </c>
    </row>
    <row r="19" spans="1:10">
      <c r="A19" s="10">
        <v>44623</v>
      </c>
      <c r="B19" s="11" t="s">
        <v>112</v>
      </c>
      <c r="C19" s="11" t="s">
        <v>113</v>
      </c>
      <c r="D19" s="11" t="s">
        <v>130</v>
      </c>
      <c r="E19" s="11" t="s">
        <v>15</v>
      </c>
      <c r="F19" s="11" t="s">
        <v>94</v>
      </c>
      <c r="G19" s="12">
        <v>190000</v>
      </c>
      <c r="H19" s="13">
        <v>21375</v>
      </c>
      <c r="I19" s="13">
        <v>209000</v>
      </c>
      <c r="J19" s="14">
        <v>44624</v>
      </c>
    </row>
    <row r="20" spans="1:10">
      <c r="A20" s="15">
        <v>44623</v>
      </c>
      <c r="B20" s="16" t="s">
        <v>88</v>
      </c>
      <c r="C20" s="16" t="s">
        <v>89</v>
      </c>
      <c r="D20" s="16" t="s">
        <v>131</v>
      </c>
      <c r="E20" s="16" t="s">
        <v>20</v>
      </c>
      <c r="F20" s="16" t="s">
        <v>87</v>
      </c>
      <c r="G20" s="17">
        <v>170000</v>
      </c>
      <c r="H20" s="18">
        <v>19125</v>
      </c>
      <c r="I20" s="18">
        <v>187000</v>
      </c>
      <c r="J20" s="19">
        <v>44624</v>
      </c>
    </row>
    <row r="21" spans="1:10">
      <c r="A21" s="10">
        <v>44623</v>
      </c>
      <c r="B21" s="11" t="s">
        <v>132</v>
      </c>
      <c r="C21" s="11" t="s">
        <v>133</v>
      </c>
      <c r="D21" s="11" t="s">
        <v>100</v>
      </c>
      <c r="E21" s="11" t="s">
        <v>33</v>
      </c>
      <c r="F21" s="11" t="s">
        <v>94</v>
      </c>
      <c r="G21" s="12">
        <v>150000</v>
      </c>
      <c r="H21" s="13">
        <v>16875</v>
      </c>
      <c r="I21" s="13">
        <v>165000</v>
      </c>
      <c r="J21" s="14">
        <v>44624</v>
      </c>
    </row>
    <row r="22" spans="1:10">
      <c r="A22" s="15">
        <v>44623</v>
      </c>
      <c r="B22" s="16" t="s">
        <v>101</v>
      </c>
      <c r="C22" s="16" t="s">
        <v>102</v>
      </c>
      <c r="D22" s="16" t="s">
        <v>130</v>
      </c>
      <c r="E22" s="16" t="s">
        <v>15</v>
      </c>
      <c r="F22" s="16" t="s">
        <v>94</v>
      </c>
      <c r="G22" s="17">
        <v>190000</v>
      </c>
      <c r="H22" s="18">
        <v>21375</v>
      </c>
      <c r="I22" s="18">
        <v>209000</v>
      </c>
      <c r="J22" s="19">
        <v>44624</v>
      </c>
    </row>
    <row r="23" spans="1:10">
      <c r="A23" s="10">
        <v>44623</v>
      </c>
      <c r="B23" s="11" t="s">
        <v>134</v>
      </c>
      <c r="C23" s="11" t="s">
        <v>135</v>
      </c>
      <c r="D23" s="11" t="s">
        <v>128</v>
      </c>
      <c r="E23" s="11" t="s">
        <v>37</v>
      </c>
      <c r="F23" s="11" t="s">
        <v>87</v>
      </c>
      <c r="G23" s="12">
        <v>170000</v>
      </c>
      <c r="H23" s="13">
        <v>19125</v>
      </c>
      <c r="I23" s="13">
        <v>187000</v>
      </c>
      <c r="J23" s="14">
        <v>44623</v>
      </c>
    </row>
    <row r="24" spans="1:10">
      <c r="A24" s="15">
        <v>44623</v>
      </c>
      <c r="B24" s="16" t="s">
        <v>136</v>
      </c>
      <c r="C24" s="16" t="s">
        <v>137</v>
      </c>
      <c r="D24" s="16" t="s">
        <v>138</v>
      </c>
      <c r="E24" s="16" t="s">
        <v>24</v>
      </c>
      <c r="F24" s="16" t="s">
        <v>87</v>
      </c>
      <c r="G24" s="17">
        <v>80000</v>
      </c>
      <c r="H24" s="18">
        <v>9000</v>
      </c>
      <c r="I24" s="18">
        <v>88000</v>
      </c>
      <c r="J24" s="19">
        <v>44623</v>
      </c>
    </row>
    <row r="25" spans="1:10">
      <c r="A25" s="10">
        <v>44623</v>
      </c>
      <c r="B25" s="11" t="s">
        <v>139</v>
      </c>
      <c r="C25" s="11" t="s">
        <v>140</v>
      </c>
      <c r="D25" s="11" t="s">
        <v>90</v>
      </c>
      <c r="E25" s="11" t="s">
        <v>91</v>
      </c>
      <c r="F25" s="11" t="s">
        <v>87</v>
      </c>
      <c r="G25" s="12">
        <v>70000</v>
      </c>
      <c r="H25" s="13">
        <v>7875</v>
      </c>
      <c r="I25" s="13">
        <v>77000</v>
      </c>
      <c r="J25" s="14">
        <v>44624</v>
      </c>
    </row>
    <row r="26" spans="1:10">
      <c r="A26" s="15">
        <v>44623</v>
      </c>
      <c r="B26" s="16" t="s">
        <v>122</v>
      </c>
      <c r="C26" s="16" t="s">
        <v>123</v>
      </c>
      <c r="D26" s="16" t="s">
        <v>141</v>
      </c>
      <c r="E26" s="16" t="s">
        <v>86</v>
      </c>
      <c r="F26" s="16" t="s">
        <v>105</v>
      </c>
      <c r="G26" s="17">
        <v>90000</v>
      </c>
      <c r="H26" s="18">
        <v>10125</v>
      </c>
      <c r="I26" s="18">
        <v>99000</v>
      </c>
      <c r="J26" s="19">
        <v>44623</v>
      </c>
    </row>
    <row r="27" spans="1:10">
      <c r="A27" s="10">
        <v>44624</v>
      </c>
      <c r="B27" s="11" t="s">
        <v>83</v>
      </c>
      <c r="C27" s="11" t="s">
        <v>84</v>
      </c>
      <c r="D27" s="11" t="s">
        <v>124</v>
      </c>
      <c r="E27" s="11" t="s">
        <v>125</v>
      </c>
      <c r="F27" s="11" t="s">
        <v>105</v>
      </c>
      <c r="G27" s="12">
        <v>170000</v>
      </c>
      <c r="H27" s="13">
        <v>19125</v>
      </c>
      <c r="I27" s="13">
        <v>187000</v>
      </c>
      <c r="J27" s="14">
        <v>44625</v>
      </c>
    </row>
    <row r="28" spans="1:10">
      <c r="A28" s="15">
        <v>44624</v>
      </c>
      <c r="B28" s="16" t="s">
        <v>142</v>
      </c>
      <c r="C28" s="16" t="s">
        <v>143</v>
      </c>
      <c r="D28" s="16" t="s">
        <v>144</v>
      </c>
      <c r="E28" s="16" t="s">
        <v>125</v>
      </c>
      <c r="F28" s="16" t="s">
        <v>94</v>
      </c>
      <c r="G28" s="17">
        <v>140000</v>
      </c>
      <c r="H28" s="18">
        <v>15750</v>
      </c>
      <c r="I28" s="18">
        <v>154000</v>
      </c>
      <c r="J28" s="19">
        <v>44625</v>
      </c>
    </row>
    <row r="29" spans="1:10">
      <c r="A29" s="10">
        <v>44624</v>
      </c>
      <c r="B29" s="11" t="s">
        <v>101</v>
      </c>
      <c r="C29" s="11" t="s">
        <v>102</v>
      </c>
      <c r="D29" s="11" t="s">
        <v>124</v>
      </c>
      <c r="E29" s="11" t="s">
        <v>125</v>
      </c>
      <c r="F29" s="11" t="s">
        <v>105</v>
      </c>
      <c r="G29" s="12">
        <v>170000</v>
      </c>
      <c r="H29" s="13">
        <v>19125</v>
      </c>
      <c r="I29" s="13">
        <v>187000</v>
      </c>
      <c r="J29" s="14">
        <v>44625</v>
      </c>
    </row>
    <row r="30" spans="1:10">
      <c r="A30" s="15">
        <v>44624</v>
      </c>
      <c r="B30" s="16" t="s">
        <v>145</v>
      </c>
      <c r="C30" s="16" t="s">
        <v>146</v>
      </c>
      <c r="D30" s="16" t="s">
        <v>114</v>
      </c>
      <c r="E30" s="16" t="s">
        <v>115</v>
      </c>
      <c r="F30" s="16" t="s">
        <v>87</v>
      </c>
      <c r="G30" s="17">
        <v>120000</v>
      </c>
      <c r="H30" s="18">
        <v>13500</v>
      </c>
      <c r="I30" s="18">
        <v>132000</v>
      </c>
      <c r="J30" s="19">
        <v>44625</v>
      </c>
    </row>
    <row r="31" spans="1:10">
      <c r="A31" s="10">
        <v>44625</v>
      </c>
      <c r="B31" s="11" t="s">
        <v>109</v>
      </c>
      <c r="C31" s="11" t="s">
        <v>110</v>
      </c>
      <c r="D31" s="11" t="s">
        <v>103</v>
      </c>
      <c r="E31" s="11" t="s">
        <v>104</v>
      </c>
      <c r="F31" s="11" t="s">
        <v>105</v>
      </c>
      <c r="G31" s="12">
        <v>100000</v>
      </c>
      <c r="H31" s="13">
        <v>11250</v>
      </c>
      <c r="I31" s="13">
        <v>110000</v>
      </c>
      <c r="J31" s="14">
        <v>44626</v>
      </c>
    </row>
    <row r="32" spans="1:10">
      <c r="A32" s="15">
        <v>44625</v>
      </c>
      <c r="B32" s="16" t="s">
        <v>147</v>
      </c>
      <c r="C32" s="16" t="s">
        <v>148</v>
      </c>
      <c r="D32" s="16" t="s">
        <v>149</v>
      </c>
      <c r="E32" s="16" t="s">
        <v>150</v>
      </c>
      <c r="F32" s="16" t="s">
        <v>94</v>
      </c>
      <c r="G32" s="17">
        <v>190000</v>
      </c>
      <c r="H32" s="18">
        <v>21375</v>
      </c>
      <c r="I32" s="18">
        <v>209000</v>
      </c>
      <c r="J32" s="19">
        <v>44626</v>
      </c>
    </row>
    <row r="33" spans="1:10">
      <c r="A33" s="10">
        <v>44625</v>
      </c>
      <c r="B33" s="11" t="s">
        <v>132</v>
      </c>
      <c r="C33" s="11" t="s">
        <v>133</v>
      </c>
      <c r="D33" s="11" t="s">
        <v>151</v>
      </c>
      <c r="E33" s="11" t="s">
        <v>152</v>
      </c>
      <c r="F33" s="11" t="s">
        <v>105</v>
      </c>
      <c r="G33" s="12">
        <v>200000</v>
      </c>
      <c r="H33" s="13">
        <v>22500</v>
      </c>
      <c r="I33" s="13">
        <v>220000</v>
      </c>
      <c r="J33" s="14">
        <v>44626</v>
      </c>
    </row>
    <row r="34" spans="1:10">
      <c r="A34" s="15">
        <v>44625</v>
      </c>
      <c r="B34" s="16" t="s">
        <v>153</v>
      </c>
      <c r="C34" s="16" t="s">
        <v>154</v>
      </c>
      <c r="D34" s="16" t="s">
        <v>155</v>
      </c>
      <c r="E34" s="16" t="s">
        <v>24</v>
      </c>
      <c r="F34" s="16" t="s">
        <v>94</v>
      </c>
      <c r="G34" s="17">
        <v>100000</v>
      </c>
      <c r="H34" s="18">
        <v>11250</v>
      </c>
      <c r="I34" s="18">
        <v>110000</v>
      </c>
      <c r="J34" s="19">
        <v>44626</v>
      </c>
    </row>
    <row r="35" spans="1:10">
      <c r="A35" s="10">
        <v>44626</v>
      </c>
      <c r="B35" s="11" t="s">
        <v>142</v>
      </c>
      <c r="C35" s="11" t="s">
        <v>143</v>
      </c>
      <c r="D35" s="11" t="s">
        <v>156</v>
      </c>
      <c r="E35" s="11" t="s">
        <v>150</v>
      </c>
      <c r="F35" s="11" t="s">
        <v>87</v>
      </c>
      <c r="G35" s="12">
        <v>170000</v>
      </c>
      <c r="H35" s="13">
        <v>19125</v>
      </c>
      <c r="I35" s="13">
        <v>187000</v>
      </c>
      <c r="J35" s="14">
        <v>44626</v>
      </c>
    </row>
    <row r="36" spans="1:10">
      <c r="A36" s="15">
        <v>44626</v>
      </c>
      <c r="B36" s="16" t="s">
        <v>112</v>
      </c>
      <c r="C36" s="16" t="s">
        <v>113</v>
      </c>
      <c r="D36" s="16" t="s">
        <v>157</v>
      </c>
      <c r="E36" s="16" t="s">
        <v>27</v>
      </c>
      <c r="F36" s="16" t="s">
        <v>94</v>
      </c>
      <c r="G36" s="17">
        <v>60000</v>
      </c>
      <c r="H36" s="18">
        <v>6750</v>
      </c>
      <c r="I36" s="18">
        <v>66000</v>
      </c>
      <c r="J36" s="19">
        <v>44627</v>
      </c>
    </row>
    <row r="37" spans="1:10">
      <c r="A37" s="10">
        <v>44626</v>
      </c>
      <c r="B37" s="11" t="s">
        <v>88</v>
      </c>
      <c r="C37" s="11" t="s">
        <v>89</v>
      </c>
      <c r="D37" s="11" t="s">
        <v>100</v>
      </c>
      <c r="E37" s="11" t="s">
        <v>33</v>
      </c>
      <c r="F37" s="11" t="s">
        <v>94</v>
      </c>
      <c r="G37" s="12">
        <v>150000</v>
      </c>
      <c r="H37" s="13">
        <v>16875</v>
      </c>
      <c r="I37" s="13">
        <v>165000</v>
      </c>
      <c r="J37" s="14">
        <v>44626</v>
      </c>
    </row>
    <row r="38" spans="1:10">
      <c r="A38" s="15">
        <v>44626</v>
      </c>
      <c r="B38" s="16" t="s">
        <v>158</v>
      </c>
      <c r="C38" s="16" t="s">
        <v>159</v>
      </c>
      <c r="D38" s="16" t="s">
        <v>100</v>
      </c>
      <c r="E38" s="16" t="s">
        <v>33</v>
      </c>
      <c r="F38" s="16" t="s">
        <v>94</v>
      </c>
      <c r="G38" s="17">
        <v>150000</v>
      </c>
      <c r="H38" s="18">
        <v>16875</v>
      </c>
      <c r="I38" s="18">
        <v>165000</v>
      </c>
      <c r="J38" s="19">
        <v>44627</v>
      </c>
    </row>
    <row r="39" spans="1:10">
      <c r="A39" s="10">
        <v>44626</v>
      </c>
      <c r="B39" s="11" t="s">
        <v>160</v>
      </c>
      <c r="C39" s="11" t="s">
        <v>161</v>
      </c>
      <c r="D39" s="11" t="s">
        <v>162</v>
      </c>
      <c r="E39" s="11" t="s">
        <v>20</v>
      </c>
      <c r="F39" s="11" t="s">
        <v>94</v>
      </c>
      <c r="G39" s="12">
        <v>190000</v>
      </c>
      <c r="H39" s="13">
        <v>21375</v>
      </c>
      <c r="I39" s="13">
        <v>209000</v>
      </c>
      <c r="J39" s="14">
        <v>44626</v>
      </c>
    </row>
    <row r="40" spans="1:10">
      <c r="A40" s="15">
        <v>44626</v>
      </c>
      <c r="B40" s="16" t="s">
        <v>117</v>
      </c>
      <c r="C40" s="16" t="s">
        <v>118</v>
      </c>
      <c r="D40" s="16" t="s">
        <v>163</v>
      </c>
      <c r="E40" s="16" t="s">
        <v>164</v>
      </c>
      <c r="F40" s="16" t="s">
        <v>105</v>
      </c>
      <c r="G40" s="17">
        <v>220000</v>
      </c>
      <c r="H40" s="18">
        <v>24750</v>
      </c>
      <c r="I40" s="18">
        <v>242000</v>
      </c>
      <c r="J40" s="19">
        <v>44627</v>
      </c>
    </row>
    <row r="41" spans="1:10">
      <c r="A41" s="10">
        <v>44626</v>
      </c>
      <c r="B41" s="11" t="s">
        <v>117</v>
      </c>
      <c r="C41" s="11" t="s">
        <v>118</v>
      </c>
      <c r="D41" s="11" t="s">
        <v>116</v>
      </c>
      <c r="E41" s="11" t="s">
        <v>86</v>
      </c>
      <c r="F41" s="11" t="s">
        <v>94</v>
      </c>
      <c r="G41" s="12">
        <v>80000</v>
      </c>
      <c r="H41" s="13">
        <v>9000</v>
      </c>
      <c r="I41" s="13">
        <v>88000</v>
      </c>
      <c r="J41" s="14">
        <v>44626</v>
      </c>
    </row>
    <row r="42" spans="1:10">
      <c r="A42" s="15">
        <v>44626</v>
      </c>
      <c r="B42" s="16" t="s">
        <v>165</v>
      </c>
      <c r="C42" s="16" t="s">
        <v>166</v>
      </c>
      <c r="D42" s="16" t="s">
        <v>167</v>
      </c>
      <c r="E42" s="16" t="s">
        <v>93</v>
      </c>
      <c r="F42" s="16" t="s">
        <v>87</v>
      </c>
      <c r="G42" s="17">
        <v>55000</v>
      </c>
      <c r="H42" s="18">
        <v>6187.5</v>
      </c>
      <c r="I42" s="18">
        <v>60500</v>
      </c>
      <c r="J42" s="19">
        <v>44626</v>
      </c>
    </row>
    <row r="43" spans="1:10">
      <c r="A43" s="10">
        <v>44626</v>
      </c>
      <c r="B43" s="11" t="s">
        <v>145</v>
      </c>
      <c r="C43" s="11" t="s">
        <v>146</v>
      </c>
      <c r="D43" s="11" t="s">
        <v>168</v>
      </c>
      <c r="E43" s="11" t="s">
        <v>125</v>
      </c>
      <c r="F43" s="11" t="s">
        <v>87</v>
      </c>
      <c r="G43" s="12">
        <v>120000</v>
      </c>
      <c r="H43" s="13">
        <v>13500</v>
      </c>
      <c r="I43" s="13">
        <v>132000</v>
      </c>
      <c r="J43" s="14">
        <v>44627</v>
      </c>
    </row>
    <row r="44" spans="1:10">
      <c r="A44" s="15">
        <v>44626</v>
      </c>
      <c r="B44" s="16" t="s">
        <v>122</v>
      </c>
      <c r="C44" s="16" t="s">
        <v>123</v>
      </c>
      <c r="D44" s="16" t="s">
        <v>167</v>
      </c>
      <c r="E44" s="16" t="s">
        <v>93</v>
      </c>
      <c r="F44" s="16" t="s">
        <v>87</v>
      </c>
      <c r="G44" s="17">
        <v>55000</v>
      </c>
      <c r="H44" s="18">
        <v>6187.5</v>
      </c>
      <c r="I44" s="18">
        <v>60500</v>
      </c>
      <c r="J44" s="19">
        <v>44627</v>
      </c>
    </row>
    <row r="45" spans="1:10">
      <c r="A45" s="10">
        <v>44627</v>
      </c>
      <c r="B45" s="11" t="s">
        <v>95</v>
      </c>
      <c r="C45" s="11" t="s">
        <v>96</v>
      </c>
      <c r="D45" s="11" t="s">
        <v>156</v>
      </c>
      <c r="E45" s="11" t="s">
        <v>150</v>
      </c>
      <c r="F45" s="11" t="s">
        <v>87</v>
      </c>
      <c r="G45" s="12">
        <v>170000</v>
      </c>
      <c r="H45" s="13">
        <v>19125</v>
      </c>
      <c r="I45" s="13">
        <v>187000</v>
      </c>
      <c r="J45" s="14">
        <v>44628</v>
      </c>
    </row>
    <row r="46" spans="1:10">
      <c r="A46" s="15">
        <v>44627</v>
      </c>
      <c r="B46" s="16" t="s">
        <v>117</v>
      </c>
      <c r="C46" s="16" t="s">
        <v>118</v>
      </c>
      <c r="D46" s="16" t="s">
        <v>169</v>
      </c>
      <c r="E46" s="16" t="s">
        <v>164</v>
      </c>
      <c r="F46" s="16" t="s">
        <v>87</v>
      </c>
      <c r="G46" s="17">
        <v>170000</v>
      </c>
      <c r="H46" s="18">
        <v>19125</v>
      </c>
      <c r="I46" s="18">
        <v>187000</v>
      </c>
      <c r="J46" s="19">
        <v>44627</v>
      </c>
    </row>
    <row r="47" spans="1:10">
      <c r="A47" s="10">
        <v>44627</v>
      </c>
      <c r="B47" s="11" t="s">
        <v>165</v>
      </c>
      <c r="C47" s="11" t="s">
        <v>166</v>
      </c>
      <c r="D47" s="11" t="s">
        <v>170</v>
      </c>
      <c r="E47" s="11" t="s">
        <v>171</v>
      </c>
      <c r="F47" s="11" t="s">
        <v>87</v>
      </c>
      <c r="G47" s="12">
        <v>70000</v>
      </c>
      <c r="H47" s="13">
        <v>7875</v>
      </c>
      <c r="I47" s="13">
        <v>77000</v>
      </c>
      <c r="J47" s="14">
        <v>44628</v>
      </c>
    </row>
    <row r="48" spans="1:10">
      <c r="A48" s="15">
        <v>44627</v>
      </c>
      <c r="B48" s="16" t="s">
        <v>126</v>
      </c>
      <c r="C48" s="16" t="s">
        <v>127</v>
      </c>
      <c r="D48" s="16" t="s">
        <v>172</v>
      </c>
      <c r="E48" s="16" t="s">
        <v>171</v>
      </c>
      <c r="F48" s="16" t="s">
        <v>94</v>
      </c>
      <c r="G48" s="17">
        <v>90000</v>
      </c>
      <c r="H48" s="18">
        <v>10125</v>
      </c>
      <c r="I48" s="18">
        <v>99000</v>
      </c>
      <c r="J48" s="19">
        <v>44628</v>
      </c>
    </row>
    <row r="49" spans="1:10">
      <c r="A49" s="10">
        <v>44628</v>
      </c>
      <c r="B49" s="11" t="s">
        <v>83</v>
      </c>
      <c r="C49" s="11" t="s">
        <v>84</v>
      </c>
      <c r="D49" s="11" t="s">
        <v>97</v>
      </c>
      <c r="E49" s="11" t="s">
        <v>27</v>
      </c>
      <c r="F49" s="11" t="s">
        <v>87</v>
      </c>
      <c r="G49" s="12">
        <v>35000</v>
      </c>
      <c r="H49" s="13">
        <v>3937.5</v>
      </c>
      <c r="I49" s="13">
        <v>38500</v>
      </c>
      <c r="J49" s="14">
        <v>44629</v>
      </c>
    </row>
    <row r="50" spans="1:10">
      <c r="A50" s="15">
        <v>44628</v>
      </c>
      <c r="B50" s="16" t="s">
        <v>173</v>
      </c>
      <c r="C50" s="16" t="s">
        <v>174</v>
      </c>
      <c r="D50" s="16" t="s">
        <v>151</v>
      </c>
      <c r="E50" s="16" t="s">
        <v>152</v>
      </c>
      <c r="F50" s="16" t="s">
        <v>105</v>
      </c>
      <c r="G50" s="17">
        <v>200000</v>
      </c>
      <c r="H50" s="18">
        <v>22500</v>
      </c>
      <c r="I50" s="18">
        <v>220000</v>
      </c>
      <c r="J50" s="19">
        <v>44628</v>
      </c>
    </row>
    <row r="51" spans="1:10">
      <c r="A51" s="10">
        <v>44628</v>
      </c>
      <c r="B51" s="11" t="s">
        <v>109</v>
      </c>
      <c r="C51" s="11" t="s">
        <v>110</v>
      </c>
      <c r="D51" s="11" t="s">
        <v>114</v>
      </c>
      <c r="E51" s="11" t="s">
        <v>115</v>
      </c>
      <c r="F51" s="11" t="s">
        <v>87</v>
      </c>
      <c r="G51" s="12">
        <v>120000</v>
      </c>
      <c r="H51" s="13">
        <v>13500</v>
      </c>
      <c r="I51" s="13">
        <v>132000</v>
      </c>
      <c r="J51" s="14">
        <v>44628</v>
      </c>
    </row>
    <row r="52" spans="1:10">
      <c r="A52" s="15">
        <v>44628</v>
      </c>
      <c r="B52" s="16" t="s">
        <v>142</v>
      </c>
      <c r="C52" s="16" t="s">
        <v>143</v>
      </c>
      <c r="D52" s="16" t="s">
        <v>111</v>
      </c>
      <c r="E52" s="16" t="s">
        <v>91</v>
      </c>
      <c r="F52" s="16" t="s">
        <v>105</v>
      </c>
      <c r="G52" s="17">
        <v>120000</v>
      </c>
      <c r="H52" s="18">
        <v>13500</v>
      </c>
      <c r="I52" s="18">
        <v>132000</v>
      </c>
      <c r="J52" s="19">
        <v>44628</v>
      </c>
    </row>
    <row r="53" spans="1:10">
      <c r="A53" s="10">
        <v>44628</v>
      </c>
      <c r="B53" s="11" t="s">
        <v>147</v>
      </c>
      <c r="C53" s="11" t="s">
        <v>148</v>
      </c>
      <c r="D53" s="11" t="s">
        <v>151</v>
      </c>
      <c r="E53" s="11" t="s">
        <v>152</v>
      </c>
      <c r="F53" s="11" t="s">
        <v>105</v>
      </c>
      <c r="G53" s="12">
        <v>200000</v>
      </c>
      <c r="H53" s="13">
        <v>22500</v>
      </c>
      <c r="I53" s="13">
        <v>220000</v>
      </c>
      <c r="J53" s="14">
        <v>44629</v>
      </c>
    </row>
    <row r="54" spans="1:10">
      <c r="A54" s="15">
        <v>44628</v>
      </c>
      <c r="B54" s="16" t="s">
        <v>158</v>
      </c>
      <c r="C54" s="16" t="s">
        <v>159</v>
      </c>
      <c r="D54" s="16" t="s">
        <v>121</v>
      </c>
      <c r="E54" s="16" t="s">
        <v>15</v>
      </c>
      <c r="F54" s="16" t="s">
        <v>105</v>
      </c>
      <c r="G54" s="17">
        <v>220000</v>
      </c>
      <c r="H54" s="18">
        <v>24750</v>
      </c>
      <c r="I54" s="18">
        <v>242000</v>
      </c>
      <c r="J54" s="19">
        <v>44629</v>
      </c>
    </row>
    <row r="55" spans="1:10">
      <c r="A55" s="10">
        <v>44628</v>
      </c>
      <c r="B55" s="11" t="s">
        <v>101</v>
      </c>
      <c r="C55" s="11" t="s">
        <v>102</v>
      </c>
      <c r="D55" s="11" t="s">
        <v>149</v>
      </c>
      <c r="E55" s="11" t="s">
        <v>150</v>
      </c>
      <c r="F55" s="11" t="s">
        <v>94</v>
      </c>
      <c r="G55" s="12">
        <v>190000</v>
      </c>
      <c r="H55" s="13">
        <v>21375</v>
      </c>
      <c r="I55" s="13">
        <v>209000</v>
      </c>
      <c r="J55" s="14">
        <v>44629</v>
      </c>
    </row>
    <row r="56" spans="1:10">
      <c r="A56" s="15">
        <v>44628</v>
      </c>
      <c r="B56" s="16" t="s">
        <v>165</v>
      </c>
      <c r="C56" s="16" t="s">
        <v>166</v>
      </c>
      <c r="D56" s="16" t="s">
        <v>175</v>
      </c>
      <c r="E56" s="16" t="s">
        <v>91</v>
      </c>
      <c r="F56" s="16" t="s">
        <v>94</v>
      </c>
      <c r="G56" s="17">
        <v>90000</v>
      </c>
      <c r="H56" s="18">
        <v>10125</v>
      </c>
      <c r="I56" s="18">
        <v>99000</v>
      </c>
      <c r="J56" s="19">
        <v>44629</v>
      </c>
    </row>
    <row r="57" spans="1:10">
      <c r="A57" s="10">
        <v>44628</v>
      </c>
      <c r="B57" s="11" t="s">
        <v>153</v>
      </c>
      <c r="C57" s="11" t="s">
        <v>154</v>
      </c>
      <c r="D57" s="11" t="s">
        <v>155</v>
      </c>
      <c r="E57" s="11" t="s">
        <v>24</v>
      </c>
      <c r="F57" s="11" t="s">
        <v>94</v>
      </c>
      <c r="G57" s="12">
        <v>100000</v>
      </c>
      <c r="H57" s="13">
        <v>11250</v>
      </c>
      <c r="I57" s="13">
        <v>110000</v>
      </c>
      <c r="J57" s="14">
        <v>44628</v>
      </c>
    </row>
    <row r="58" spans="1:10">
      <c r="A58" s="15">
        <v>44629</v>
      </c>
      <c r="B58" s="16" t="s">
        <v>176</v>
      </c>
      <c r="C58" s="16" t="s">
        <v>177</v>
      </c>
      <c r="D58" s="16" t="s">
        <v>178</v>
      </c>
      <c r="E58" s="16" t="s">
        <v>179</v>
      </c>
      <c r="F58" s="16" t="s">
        <v>105</v>
      </c>
      <c r="G58" s="17">
        <v>100000</v>
      </c>
      <c r="H58" s="18">
        <v>11250</v>
      </c>
      <c r="I58" s="18">
        <v>110000</v>
      </c>
      <c r="J58" s="19">
        <v>44630</v>
      </c>
    </row>
    <row r="59" spans="1:10">
      <c r="A59" s="10">
        <v>44629</v>
      </c>
      <c r="B59" s="11" t="s">
        <v>180</v>
      </c>
      <c r="C59" s="11" t="s">
        <v>181</v>
      </c>
      <c r="D59" s="11" t="s">
        <v>141</v>
      </c>
      <c r="E59" s="11" t="s">
        <v>86</v>
      </c>
      <c r="F59" s="11" t="s">
        <v>105</v>
      </c>
      <c r="G59" s="12">
        <v>90000</v>
      </c>
      <c r="H59" s="13">
        <v>10125</v>
      </c>
      <c r="I59" s="13">
        <v>99000</v>
      </c>
      <c r="J59" s="14">
        <v>44629</v>
      </c>
    </row>
    <row r="60" spans="1:10">
      <c r="A60" s="15">
        <v>44629</v>
      </c>
      <c r="B60" s="16" t="s">
        <v>101</v>
      </c>
      <c r="C60" s="16" t="s">
        <v>102</v>
      </c>
      <c r="D60" s="16" t="s">
        <v>108</v>
      </c>
      <c r="E60" s="16" t="s">
        <v>20</v>
      </c>
      <c r="F60" s="16" t="s">
        <v>105</v>
      </c>
      <c r="G60" s="17">
        <v>220000</v>
      </c>
      <c r="H60" s="18">
        <v>24750</v>
      </c>
      <c r="I60" s="18">
        <v>242000</v>
      </c>
      <c r="J60" s="19">
        <v>44630</v>
      </c>
    </row>
    <row r="61" spans="1:10">
      <c r="A61" s="10">
        <v>44629</v>
      </c>
      <c r="B61" s="11" t="s">
        <v>160</v>
      </c>
      <c r="C61" s="11" t="s">
        <v>161</v>
      </c>
      <c r="D61" s="11" t="s">
        <v>170</v>
      </c>
      <c r="E61" s="11" t="s">
        <v>171</v>
      </c>
      <c r="F61" s="11" t="s">
        <v>87</v>
      </c>
      <c r="G61" s="12">
        <v>70000</v>
      </c>
      <c r="H61" s="13">
        <v>7875</v>
      </c>
      <c r="I61" s="13">
        <v>77000</v>
      </c>
      <c r="J61" s="14">
        <v>44630</v>
      </c>
    </row>
    <row r="62" spans="1:10">
      <c r="A62" s="15">
        <v>44630</v>
      </c>
      <c r="B62" s="16" t="s">
        <v>182</v>
      </c>
      <c r="C62" s="16" t="s">
        <v>183</v>
      </c>
      <c r="D62" s="16" t="s">
        <v>151</v>
      </c>
      <c r="E62" s="16" t="s">
        <v>152</v>
      </c>
      <c r="F62" s="16" t="s">
        <v>105</v>
      </c>
      <c r="G62" s="17">
        <v>200000</v>
      </c>
      <c r="H62" s="18">
        <v>22500</v>
      </c>
      <c r="I62" s="18">
        <v>220000</v>
      </c>
      <c r="J62" s="19">
        <v>44631</v>
      </c>
    </row>
    <row r="63" spans="1:10">
      <c r="A63" s="10">
        <v>44630</v>
      </c>
      <c r="B63" s="11" t="s">
        <v>173</v>
      </c>
      <c r="C63" s="11" t="s">
        <v>174</v>
      </c>
      <c r="D63" s="11" t="s">
        <v>85</v>
      </c>
      <c r="E63" s="11" t="s">
        <v>86</v>
      </c>
      <c r="F63" s="11" t="s">
        <v>87</v>
      </c>
      <c r="G63" s="12">
        <v>50000</v>
      </c>
      <c r="H63" s="13">
        <v>5625</v>
      </c>
      <c r="I63" s="13">
        <v>55000</v>
      </c>
      <c r="J63" s="14">
        <v>44631</v>
      </c>
    </row>
    <row r="64" spans="1:10">
      <c r="A64" s="15">
        <v>44630</v>
      </c>
      <c r="B64" s="16" t="s">
        <v>109</v>
      </c>
      <c r="C64" s="16" t="s">
        <v>110</v>
      </c>
      <c r="D64" s="16" t="s">
        <v>175</v>
      </c>
      <c r="E64" s="16" t="s">
        <v>91</v>
      </c>
      <c r="F64" s="16" t="s">
        <v>94</v>
      </c>
      <c r="G64" s="17">
        <v>90000</v>
      </c>
      <c r="H64" s="18">
        <v>10125</v>
      </c>
      <c r="I64" s="18">
        <v>99000</v>
      </c>
      <c r="J64" s="19">
        <v>44631</v>
      </c>
    </row>
    <row r="65" spans="1:10">
      <c r="A65" s="10">
        <v>44630</v>
      </c>
      <c r="B65" s="11" t="s">
        <v>136</v>
      </c>
      <c r="C65" s="11" t="s">
        <v>137</v>
      </c>
      <c r="D65" s="11" t="s">
        <v>157</v>
      </c>
      <c r="E65" s="11" t="s">
        <v>27</v>
      </c>
      <c r="F65" s="11" t="s">
        <v>94</v>
      </c>
      <c r="G65" s="12">
        <v>60000</v>
      </c>
      <c r="H65" s="13">
        <v>6750</v>
      </c>
      <c r="I65" s="13">
        <v>66000</v>
      </c>
      <c r="J65" s="14">
        <v>44631</v>
      </c>
    </row>
    <row r="66" spans="1:10">
      <c r="A66" s="15">
        <v>44630</v>
      </c>
      <c r="B66" s="16" t="s">
        <v>184</v>
      </c>
      <c r="C66" s="16" t="s">
        <v>185</v>
      </c>
      <c r="D66" s="16" t="s">
        <v>157</v>
      </c>
      <c r="E66" s="16" t="s">
        <v>27</v>
      </c>
      <c r="F66" s="16" t="s">
        <v>94</v>
      </c>
      <c r="G66" s="17">
        <v>60000</v>
      </c>
      <c r="H66" s="18">
        <v>6750</v>
      </c>
      <c r="I66" s="18">
        <v>66000</v>
      </c>
      <c r="J66" s="19">
        <v>44631</v>
      </c>
    </row>
    <row r="67" spans="1:10">
      <c r="A67" s="10">
        <v>44631</v>
      </c>
      <c r="B67" s="11" t="s">
        <v>186</v>
      </c>
      <c r="C67" s="11" t="s">
        <v>187</v>
      </c>
      <c r="D67" s="11" t="s">
        <v>172</v>
      </c>
      <c r="E67" s="11" t="s">
        <v>171</v>
      </c>
      <c r="F67" s="11" t="s">
        <v>94</v>
      </c>
      <c r="G67" s="12">
        <v>90000</v>
      </c>
      <c r="H67" s="13">
        <v>10125</v>
      </c>
      <c r="I67" s="13">
        <v>99000</v>
      </c>
      <c r="J67" s="14">
        <v>44632</v>
      </c>
    </row>
    <row r="68" spans="1:10">
      <c r="A68" s="15">
        <v>44631</v>
      </c>
      <c r="B68" s="16" t="s">
        <v>134</v>
      </c>
      <c r="C68" s="16" t="s">
        <v>135</v>
      </c>
      <c r="D68" s="16" t="s">
        <v>155</v>
      </c>
      <c r="E68" s="16" t="s">
        <v>24</v>
      </c>
      <c r="F68" s="16" t="s">
        <v>94</v>
      </c>
      <c r="G68" s="17">
        <v>100000</v>
      </c>
      <c r="H68" s="18">
        <v>11250</v>
      </c>
      <c r="I68" s="18">
        <v>110000</v>
      </c>
      <c r="J68" s="19">
        <v>44632</v>
      </c>
    </row>
    <row r="69" spans="1:10">
      <c r="A69" s="10">
        <v>44631</v>
      </c>
      <c r="B69" s="11" t="s">
        <v>145</v>
      </c>
      <c r="C69" s="11" t="s">
        <v>146</v>
      </c>
      <c r="D69" s="11" t="s">
        <v>97</v>
      </c>
      <c r="E69" s="11" t="s">
        <v>27</v>
      </c>
      <c r="F69" s="11" t="s">
        <v>87</v>
      </c>
      <c r="G69" s="12">
        <v>35000</v>
      </c>
      <c r="H69" s="13">
        <v>3937.5</v>
      </c>
      <c r="I69" s="13">
        <v>38500</v>
      </c>
      <c r="J69" s="14">
        <v>44632</v>
      </c>
    </row>
    <row r="70" spans="1:10">
      <c r="A70" s="15">
        <v>44631</v>
      </c>
      <c r="B70" s="16" t="s">
        <v>184</v>
      </c>
      <c r="C70" s="16" t="s">
        <v>185</v>
      </c>
      <c r="D70" s="16" t="s">
        <v>188</v>
      </c>
      <c r="E70" s="16" t="s">
        <v>179</v>
      </c>
      <c r="F70" s="16" t="s">
        <v>94</v>
      </c>
      <c r="G70" s="17">
        <v>80000</v>
      </c>
      <c r="H70" s="18">
        <v>9000</v>
      </c>
      <c r="I70" s="18">
        <v>88000</v>
      </c>
      <c r="J70" s="19">
        <v>44632</v>
      </c>
    </row>
    <row r="71" spans="1:10">
      <c r="A71" s="10">
        <v>44631</v>
      </c>
      <c r="B71" s="11" t="s">
        <v>119</v>
      </c>
      <c r="C71" s="11" t="s">
        <v>120</v>
      </c>
      <c r="D71" s="11" t="s">
        <v>114</v>
      </c>
      <c r="E71" s="11" t="s">
        <v>115</v>
      </c>
      <c r="F71" s="11" t="s">
        <v>87</v>
      </c>
      <c r="G71" s="12">
        <v>120000</v>
      </c>
      <c r="H71" s="13">
        <v>13500</v>
      </c>
      <c r="I71" s="13">
        <v>132000</v>
      </c>
      <c r="J71" s="14">
        <v>44632</v>
      </c>
    </row>
    <row r="72" spans="1:10">
      <c r="A72" s="15">
        <v>44632</v>
      </c>
      <c r="B72" s="16" t="s">
        <v>176</v>
      </c>
      <c r="C72" s="16" t="s">
        <v>177</v>
      </c>
      <c r="D72" s="16" t="s">
        <v>144</v>
      </c>
      <c r="E72" s="16" t="s">
        <v>125</v>
      </c>
      <c r="F72" s="16" t="s">
        <v>94</v>
      </c>
      <c r="G72" s="17">
        <v>140000</v>
      </c>
      <c r="H72" s="18">
        <v>15750</v>
      </c>
      <c r="I72" s="18">
        <v>154000</v>
      </c>
      <c r="J72" s="19">
        <v>44633</v>
      </c>
    </row>
    <row r="73" spans="1:10">
      <c r="A73" s="10">
        <v>44632</v>
      </c>
      <c r="B73" s="11" t="s">
        <v>142</v>
      </c>
      <c r="C73" s="11" t="s">
        <v>143</v>
      </c>
      <c r="D73" s="11" t="s">
        <v>131</v>
      </c>
      <c r="E73" s="11" t="s">
        <v>20</v>
      </c>
      <c r="F73" s="11" t="s">
        <v>87</v>
      </c>
      <c r="G73" s="12">
        <v>170000</v>
      </c>
      <c r="H73" s="13">
        <v>19125</v>
      </c>
      <c r="I73" s="13">
        <v>187000</v>
      </c>
      <c r="J73" s="14">
        <v>44632</v>
      </c>
    </row>
    <row r="74" spans="1:10">
      <c r="A74" s="15">
        <v>44632</v>
      </c>
      <c r="B74" s="16" t="s">
        <v>147</v>
      </c>
      <c r="C74" s="16" t="s">
        <v>148</v>
      </c>
      <c r="D74" s="16" t="s">
        <v>189</v>
      </c>
      <c r="E74" s="16" t="s">
        <v>171</v>
      </c>
      <c r="F74" s="16" t="s">
        <v>105</v>
      </c>
      <c r="G74" s="17">
        <v>120000</v>
      </c>
      <c r="H74" s="18">
        <v>13500</v>
      </c>
      <c r="I74" s="18">
        <v>132000</v>
      </c>
      <c r="J74" s="19">
        <v>44633</v>
      </c>
    </row>
    <row r="75" spans="1:10">
      <c r="A75" s="10">
        <v>44632</v>
      </c>
      <c r="B75" s="11" t="s">
        <v>95</v>
      </c>
      <c r="C75" s="11" t="s">
        <v>96</v>
      </c>
      <c r="D75" s="11" t="s">
        <v>129</v>
      </c>
      <c r="E75" s="11" t="s">
        <v>15</v>
      </c>
      <c r="F75" s="11" t="s">
        <v>87</v>
      </c>
      <c r="G75" s="12">
        <v>170000</v>
      </c>
      <c r="H75" s="13">
        <v>19125</v>
      </c>
      <c r="I75" s="13">
        <v>187000</v>
      </c>
      <c r="J75" s="14">
        <v>44633</v>
      </c>
    </row>
    <row r="76" spans="1:10">
      <c r="A76" s="15">
        <v>44632</v>
      </c>
      <c r="B76" s="16" t="s">
        <v>95</v>
      </c>
      <c r="C76" s="16" t="s">
        <v>96</v>
      </c>
      <c r="D76" s="16" t="s">
        <v>138</v>
      </c>
      <c r="E76" s="16" t="s">
        <v>24</v>
      </c>
      <c r="F76" s="16" t="s">
        <v>87</v>
      </c>
      <c r="G76" s="17">
        <v>80000</v>
      </c>
      <c r="H76" s="18">
        <v>9000</v>
      </c>
      <c r="I76" s="18">
        <v>88000</v>
      </c>
      <c r="J76" s="19">
        <v>44633</v>
      </c>
    </row>
    <row r="77" spans="1:10">
      <c r="A77" s="10">
        <v>44632</v>
      </c>
      <c r="B77" s="11" t="s">
        <v>184</v>
      </c>
      <c r="C77" s="11" t="s">
        <v>185</v>
      </c>
      <c r="D77" s="11" t="s">
        <v>190</v>
      </c>
      <c r="E77" s="11" t="s">
        <v>150</v>
      </c>
      <c r="F77" s="11" t="s">
        <v>105</v>
      </c>
      <c r="G77" s="12">
        <v>220000</v>
      </c>
      <c r="H77" s="13">
        <v>24750</v>
      </c>
      <c r="I77" s="13">
        <v>242000</v>
      </c>
      <c r="J77" s="14">
        <v>44633</v>
      </c>
    </row>
    <row r="78" spans="1:10">
      <c r="A78" s="15">
        <v>44633</v>
      </c>
      <c r="B78" s="16" t="s">
        <v>173</v>
      </c>
      <c r="C78" s="16" t="s">
        <v>174</v>
      </c>
      <c r="D78" s="16" t="s">
        <v>124</v>
      </c>
      <c r="E78" s="16" t="s">
        <v>125</v>
      </c>
      <c r="F78" s="16" t="s">
        <v>105</v>
      </c>
      <c r="G78" s="17">
        <v>170000</v>
      </c>
      <c r="H78" s="18">
        <v>19125</v>
      </c>
      <c r="I78" s="18">
        <v>187000</v>
      </c>
      <c r="J78" s="19">
        <v>44634</v>
      </c>
    </row>
    <row r="79" spans="1:10">
      <c r="A79" s="10">
        <v>44633</v>
      </c>
      <c r="B79" s="11" t="s">
        <v>191</v>
      </c>
      <c r="C79" s="11" t="s">
        <v>192</v>
      </c>
      <c r="D79" s="11" t="s">
        <v>128</v>
      </c>
      <c r="E79" s="11" t="s">
        <v>37</v>
      </c>
      <c r="F79" s="11" t="s">
        <v>87</v>
      </c>
      <c r="G79" s="12">
        <v>170000</v>
      </c>
      <c r="H79" s="13">
        <v>19125</v>
      </c>
      <c r="I79" s="13">
        <v>187000</v>
      </c>
      <c r="J79" s="14">
        <v>44634</v>
      </c>
    </row>
    <row r="80" spans="1:10">
      <c r="A80" s="15">
        <v>44633</v>
      </c>
      <c r="B80" s="16" t="s">
        <v>147</v>
      </c>
      <c r="C80" s="16" t="s">
        <v>148</v>
      </c>
      <c r="D80" s="16" t="s">
        <v>193</v>
      </c>
      <c r="E80" s="16" t="s">
        <v>115</v>
      </c>
      <c r="F80" s="16" t="s">
        <v>105</v>
      </c>
      <c r="G80" s="17">
        <v>170000</v>
      </c>
      <c r="H80" s="18">
        <v>19125</v>
      </c>
      <c r="I80" s="18">
        <v>187000</v>
      </c>
      <c r="J80" s="19">
        <v>44634</v>
      </c>
    </row>
    <row r="81" spans="1:10">
      <c r="A81" s="10">
        <v>44633</v>
      </c>
      <c r="B81" s="11" t="s">
        <v>101</v>
      </c>
      <c r="C81" s="11" t="s">
        <v>102</v>
      </c>
      <c r="D81" s="11" t="s">
        <v>92</v>
      </c>
      <c r="E81" s="11" t="s">
        <v>93</v>
      </c>
      <c r="F81" s="11" t="s">
        <v>94</v>
      </c>
      <c r="G81" s="12">
        <v>85000</v>
      </c>
      <c r="H81" s="13">
        <v>9562.5</v>
      </c>
      <c r="I81" s="13">
        <v>93500</v>
      </c>
      <c r="J81" s="14">
        <v>44634</v>
      </c>
    </row>
    <row r="82" spans="1:10">
      <c r="A82" s="15">
        <v>44633</v>
      </c>
      <c r="B82" s="16" t="s">
        <v>134</v>
      </c>
      <c r="C82" s="16" t="s">
        <v>135</v>
      </c>
      <c r="D82" s="16" t="s">
        <v>130</v>
      </c>
      <c r="E82" s="16" t="s">
        <v>15</v>
      </c>
      <c r="F82" s="16" t="s">
        <v>94</v>
      </c>
      <c r="G82" s="17">
        <v>190000</v>
      </c>
      <c r="H82" s="18">
        <v>21375</v>
      </c>
      <c r="I82" s="18">
        <v>209000</v>
      </c>
      <c r="J82" s="19">
        <v>44634</v>
      </c>
    </row>
    <row r="83" spans="1:10">
      <c r="A83" s="10">
        <v>44633</v>
      </c>
      <c r="B83" s="11" t="s">
        <v>136</v>
      </c>
      <c r="C83" s="11" t="s">
        <v>137</v>
      </c>
      <c r="D83" s="11" t="s">
        <v>193</v>
      </c>
      <c r="E83" s="11" t="s">
        <v>115</v>
      </c>
      <c r="F83" s="11" t="s">
        <v>105</v>
      </c>
      <c r="G83" s="12">
        <v>170000</v>
      </c>
      <c r="H83" s="13">
        <v>19125</v>
      </c>
      <c r="I83" s="13">
        <v>187000</v>
      </c>
      <c r="J83" s="14">
        <v>44633</v>
      </c>
    </row>
    <row r="84" spans="1:10">
      <c r="A84" s="15">
        <v>44634</v>
      </c>
      <c r="B84" s="16" t="s">
        <v>147</v>
      </c>
      <c r="C84" s="16" t="s">
        <v>148</v>
      </c>
      <c r="D84" s="16" t="s">
        <v>170</v>
      </c>
      <c r="E84" s="16" t="s">
        <v>171</v>
      </c>
      <c r="F84" s="16" t="s">
        <v>87</v>
      </c>
      <c r="G84" s="17">
        <v>70000</v>
      </c>
      <c r="H84" s="18">
        <v>7875</v>
      </c>
      <c r="I84" s="18">
        <v>77000</v>
      </c>
      <c r="J84" s="19">
        <v>44635</v>
      </c>
    </row>
    <row r="85" spans="1:10">
      <c r="A85" s="10">
        <v>44634</v>
      </c>
      <c r="B85" s="11" t="s">
        <v>132</v>
      </c>
      <c r="C85" s="11" t="s">
        <v>133</v>
      </c>
      <c r="D85" s="11" t="s">
        <v>169</v>
      </c>
      <c r="E85" s="11" t="s">
        <v>164</v>
      </c>
      <c r="F85" s="11" t="s">
        <v>87</v>
      </c>
      <c r="G85" s="12">
        <v>170000</v>
      </c>
      <c r="H85" s="13">
        <v>19125</v>
      </c>
      <c r="I85" s="13">
        <v>187000</v>
      </c>
      <c r="J85" s="14">
        <v>44635</v>
      </c>
    </row>
    <row r="86" spans="1:10">
      <c r="A86" s="15">
        <v>44634</v>
      </c>
      <c r="B86" s="16" t="s">
        <v>98</v>
      </c>
      <c r="C86" s="16" t="s">
        <v>99</v>
      </c>
      <c r="D86" s="16" t="s">
        <v>85</v>
      </c>
      <c r="E86" s="16" t="s">
        <v>86</v>
      </c>
      <c r="F86" s="16" t="s">
        <v>87</v>
      </c>
      <c r="G86" s="17">
        <v>50000</v>
      </c>
      <c r="H86" s="18">
        <v>5625</v>
      </c>
      <c r="I86" s="18">
        <v>55000</v>
      </c>
      <c r="J86" s="19">
        <v>44635</v>
      </c>
    </row>
    <row r="87" spans="1:10">
      <c r="A87" s="10">
        <v>44634</v>
      </c>
      <c r="B87" s="11" t="s">
        <v>101</v>
      </c>
      <c r="C87" s="11" t="s">
        <v>102</v>
      </c>
      <c r="D87" s="11" t="s">
        <v>141</v>
      </c>
      <c r="E87" s="11" t="s">
        <v>86</v>
      </c>
      <c r="F87" s="11" t="s">
        <v>105</v>
      </c>
      <c r="G87" s="12">
        <v>90000</v>
      </c>
      <c r="H87" s="13">
        <v>10125</v>
      </c>
      <c r="I87" s="13">
        <v>99000</v>
      </c>
      <c r="J87" s="14">
        <v>44635</v>
      </c>
    </row>
    <row r="88" spans="1:10">
      <c r="A88" s="15">
        <v>44634</v>
      </c>
      <c r="B88" s="16" t="s">
        <v>134</v>
      </c>
      <c r="C88" s="16" t="s">
        <v>135</v>
      </c>
      <c r="D88" s="16" t="s">
        <v>114</v>
      </c>
      <c r="E88" s="16" t="s">
        <v>115</v>
      </c>
      <c r="F88" s="16" t="s">
        <v>87</v>
      </c>
      <c r="G88" s="17">
        <v>120000</v>
      </c>
      <c r="H88" s="18">
        <v>13500</v>
      </c>
      <c r="I88" s="18">
        <v>132000</v>
      </c>
      <c r="J88" s="19">
        <v>44635</v>
      </c>
    </row>
    <row r="89" spans="1:10">
      <c r="A89" s="10">
        <v>44635</v>
      </c>
      <c r="B89" s="11" t="s">
        <v>182</v>
      </c>
      <c r="C89" s="11" t="s">
        <v>183</v>
      </c>
      <c r="D89" s="11" t="s">
        <v>108</v>
      </c>
      <c r="E89" s="11" t="s">
        <v>20</v>
      </c>
      <c r="F89" s="11" t="s">
        <v>105</v>
      </c>
      <c r="G89" s="12">
        <v>220000</v>
      </c>
      <c r="H89" s="13">
        <v>24750</v>
      </c>
      <c r="I89" s="13">
        <v>242000</v>
      </c>
      <c r="J89" s="14">
        <v>44636</v>
      </c>
    </row>
    <row r="90" spans="1:10">
      <c r="A90" s="15">
        <v>44635</v>
      </c>
      <c r="B90" s="16" t="s">
        <v>112</v>
      </c>
      <c r="C90" s="16" t="s">
        <v>113</v>
      </c>
      <c r="D90" s="16" t="s">
        <v>90</v>
      </c>
      <c r="E90" s="16" t="s">
        <v>91</v>
      </c>
      <c r="F90" s="16" t="s">
        <v>87</v>
      </c>
      <c r="G90" s="17">
        <v>70000</v>
      </c>
      <c r="H90" s="18">
        <v>7875</v>
      </c>
      <c r="I90" s="18">
        <v>77000</v>
      </c>
      <c r="J90" s="19">
        <v>44636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L46"/>
  <sheetViews>
    <sheetView tabSelected="1" workbookViewId="0">
      <selection activeCell="M3" sqref="M3"/>
    </sheetView>
  </sheetViews>
  <sheetFormatPr defaultRowHeight="16.5"/>
  <cols>
    <col min="1" max="1" width="2" customWidth="1"/>
    <col min="3" max="3" width="16" bestFit="1" customWidth="1"/>
    <col min="4" max="4" width="13.25" bestFit="1" customWidth="1"/>
    <col min="5" max="5" width="9" bestFit="1" customWidth="1"/>
    <col min="8" max="8" width="15.25" customWidth="1"/>
    <col min="11" max="11" width="13" bestFit="1" customWidth="1"/>
  </cols>
  <sheetData>
    <row r="1" spans="2:12">
      <c r="B1" t="s">
        <v>72</v>
      </c>
    </row>
    <row r="2" spans="2:12">
      <c r="B2" s="1" t="s">
        <v>194</v>
      </c>
      <c r="C2" s="20" t="s">
        <v>195</v>
      </c>
      <c r="D2" s="1" t="s">
        <v>196</v>
      </c>
      <c r="E2" s="1" t="s">
        <v>197</v>
      </c>
      <c r="F2" s="1" t="s">
        <v>198</v>
      </c>
      <c r="G2" s="1" t="s">
        <v>199</v>
      </c>
      <c r="H2" s="1" t="s">
        <v>200</v>
      </c>
      <c r="I2" s="1" t="s">
        <v>201</v>
      </c>
      <c r="J2" s="21" t="s">
        <v>202</v>
      </c>
      <c r="K2" s="21" t="s">
        <v>203</v>
      </c>
      <c r="L2" s="21" t="s">
        <v>204</v>
      </c>
    </row>
    <row r="3" spans="2:12">
      <c r="B3" s="20" t="s">
        <v>205</v>
      </c>
      <c r="C3" s="3" t="s">
        <v>206</v>
      </c>
      <c r="D3" s="3">
        <v>24</v>
      </c>
      <c r="E3" s="3">
        <v>1</v>
      </c>
      <c r="F3" s="3">
        <v>100</v>
      </c>
      <c r="G3" s="3">
        <v>75</v>
      </c>
      <c r="H3" s="3">
        <v>75</v>
      </c>
      <c r="I3" s="3">
        <v>250</v>
      </c>
      <c r="J3" s="1" t="str">
        <f>IF(AND(COUNTIF($F3:$H3, "&gt;=60")=3,$D3&gt;=18), "Pass", "-")</f>
        <v>Pass</v>
      </c>
      <c r="K3" s="22">
        <f>IF($E3=0, VLOOKUP(AVERAGE($F$3:$H$3),$B$42:$D$46,3)+0.5%, VLOOKUP(AVERAGE($F$3:$H$3),$B$42:$D$46,3))</f>
        <v>3.5000000000000003E-2</v>
      </c>
      <c r="L3" s="1" t="str">
        <f>fn비고(D3,E3)</f>
        <v xml:space="preserve"> </v>
      </c>
    </row>
    <row r="4" spans="2:12">
      <c r="B4" s="1" t="s">
        <v>207</v>
      </c>
      <c r="C4" s="3" t="s">
        <v>208</v>
      </c>
      <c r="D4" s="3">
        <v>25</v>
      </c>
      <c r="E4" s="3">
        <v>0</v>
      </c>
      <c r="F4" s="3">
        <v>90</v>
      </c>
      <c r="G4" s="3">
        <v>80</v>
      </c>
      <c r="H4" s="3">
        <v>70</v>
      </c>
      <c r="I4" s="3">
        <v>240</v>
      </c>
      <c r="J4" s="1" t="str">
        <f t="shared" ref="J4:J32" si="0">IF(AND(COUNTIF($F4:$H4, "&gt;=60")=3,$D4&gt;=18), "Pass", "-")</f>
        <v>Pass</v>
      </c>
      <c r="K4" s="22">
        <f t="shared" ref="K4:K32" si="1">IF($E4=0, VLOOKUP(AVERAGE($F$3:$H$3),$B$42:$D$46,3)+0.5%, VLOOKUP(AVERAGE($F$3:$H$3),$B$42:$D$46,3))</f>
        <v>0.04</v>
      </c>
      <c r="L4" s="1" t="str">
        <f t="shared" ref="L4:L32" si="2">fn비고(D4,E4)</f>
        <v xml:space="preserve"> </v>
      </c>
    </row>
    <row r="5" spans="2:12">
      <c r="B5" s="20" t="s">
        <v>209</v>
      </c>
      <c r="C5" s="3" t="s">
        <v>210</v>
      </c>
      <c r="D5" s="3">
        <v>25</v>
      </c>
      <c r="E5" s="3">
        <v>0</v>
      </c>
      <c r="F5" s="3">
        <v>80</v>
      </c>
      <c r="G5" s="3">
        <v>100</v>
      </c>
      <c r="H5" s="3">
        <v>85</v>
      </c>
      <c r="I5" s="3">
        <v>265</v>
      </c>
      <c r="J5" s="1" t="str">
        <f t="shared" si="0"/>
        <v>Pass</v>
      </c>
      <c r="K5" s="22">
        <f t="shared" si="1"/>
        <v>0.04</v>
      </c>
      <c r="L5" s="1" t="str">
        <f t="shared" si="2"/>
        <v xml:space="preserve"> </v>
      </c>
    </row>
    <row r="6" spans="2:12">
      <c r="B6" s="1" t="s">
        <v>211</v>
      </c>
      <c r="C6" s="3" t="s">
        <v>212</v>
      </c>
      <c r="D6" s="3">
        <v>17</v>
      </c>
      <c r="E6" s="3">
        <v>8</v>
      </c>
      <c r="F6" s="3">
        <v>90</v>
      </c>
      <c r="G6" s="3">
        <v>85</v>
      </c>
      <c r="H6" s="3">
        <v>90</v>
      </c>
      <c r="I6" s="3">
        <v>265</v>
      </c>
      <c r="J6" s="1" t="str">
        <f t="shared" si="0"/>
        <v>-</v>
      </c>
      <c r="K6" s="22">
        <f t="shared" si="1"/>
        <v>3.5000000000000003E-2</v>
      </c>
      <c r="L6" s="1" t="str">
        <f t="shared" si="2"/>
        <v xml:space="preserve"> </v>
      </c>
    </row>
    <row r="7" spans="2:12">
      <c r="B7" s="20" t="s">
        <v>213</v>
      </c>
      <c r="C7" s="3" t="s">
        <v>206</v>
      </c>
      <c r="D7" s="3">
        <v>23</v>
      </c>
      <c r="E7" s="3">
        <v>2</v>
      </c>
      <c r="F7" s="3">
        <v>85</v>
      </c>
      <c r="G7" s="3">
        <v>60</v>
      </c>
      <c r="H7" s="3">
        <v>60</v>
      </c>
      <c r="I7" s="3">
        <v>205</v>
      </c>
      <c r="J7" s="1" t="str">
        <f t="shared" si="0"/>
        <v>Pass</v>
      </c>
      <c r="K7" s="22">
        <f t="shared" si="1"/>
        <v>3.5000000000000003E-2</v>
      </c>
      <c r="L7" s="1" t="str">
        <f t="shared" si="2"/>
        <v xml:space="preserve"> </v>
      </c>
    </row>
    <row r="8" spans="2:12">
      <c r="B8" s="20" t="s">
        <v>214</v>
      </c>
      <c r="C8" s="3" t="s">
        <v>206</v>
      </c>
      <c r="D8" s="3">
        <v>25</v>
      </c>
      <c r="E8" s="3">
        <v>0</v>
      </c>
      <c r="F8" s="3">
        <v>80</v>
      </c>
      <c r="G8" s="3">
        <v>100</v>
      </c>
      <c r="H8" s="3">
        <v>80</v>
      </c>
      <c r="I8" s="3">
        <v>260</v>
      </c>
      <c r="J8" s="1" t="str">
        <f t="shared" si="0"/>
        <v>Pass</v>
      </c>
      <c r="K8" s="22">
        <f t="shared" si="1"/>
        <v>0.04</v>
      </c>
      <c r="L8" s="1" t="str">
        <f t="shared" si="2"/>
        <v xml:space="preserve"> </v>
      </c>
    </row>
    <row r="9" spans="2:12">
      <c r="B9" s="20" t="s">
        <v>215</v>
      </c>
      <c r="C9" s="3" t="s">
        <v>216</v>
      </c>
      <c r="D9" s="3">
        <v>22</v>
      </c>
      <c r="E9" s="3">
        <v>3</v>
      </c>
      <c r="F9" s="3">
        <v>100</v>
      </c>
      <c r="G9" s="3">
        <v>75</v>
      </c>
      <c r="H9" s="3">
        <v>90</v>
      </c>
      <c r="I9" s="3">
        <v>265</v>
      </c>
      <c r="J9" s="1" t="str">
        <f t="shared" si="0"/>
        <v>Pass</v>
      </c>
      <c r="K9" s="22">
        <f t="shared" si="1"/>
        <v>3.5000000000000003E-2</v>
      </c>
      <c r="L9" s="1" t="str">
        <f t="shared" si="2"/>
        <v xml:space="preserve"> </v>
      </c>
    </row>
    <row r="10" spans="2:12">
      <c r="B10" s="20" t="s">
        <v>217</v>
      </c>
      <c r="C10" s="3" t="s">
        <v>212</v>
      </c>
      <c r="D10" s="3">
        <v>24</v>
      </c>
      <c r="E10" s="3">
        <v>1</v>
      </c>
      <c r="F10" s="3">
        <v>90</v>
      </c>
      <c r="G10" s="3">
        <v>100</v>
      </c>
      <c r="H10" s="3">
        <v>100</v>
      </c>
      <c r="I10" s="3">
        <v>290</v>
      </c>
      <c r="J10" s="1" t="str">
        <f t="shared" si="0"/>
        <v>Pass</v>
      </c>
      <c r="K10" s="22">
        <f t="shared" si="1"/>
        <v>3.5000000000000003E-2</v>
      </c>
      <c r="L10" s="1" t="str">
        <f t="shared" si="2"/>
        <v xml:space="preserve"> </v>
      </c>
    </row>
    <row r="11" spans="2:12">
      <c r="B11" s="20" t="s">
        <v>218</v>
      </c>
      <c r="C11" s="3" t="s">
        <v>219</v>
      </c>
      <c r="D11" s="3">
        <v>23</v>
      </c>
      <c r="E11" s="3">
        <v>2</v>
      </c>
      <c r="F11" s="3">
        <v>70</v>
      </c>
      <c r="G11" s="3">
        <v>90</v>
      </c>
      <c r="H11" s="3">
        <v>70</v>
      </c>
      <c r="I11" s="3">
        <v>230</v>
      </c>
      <c r="J11" s="1" t="str">
        <f t="shared" si="0"/>
        <v>Pass</v>
      </c>
      <c r="K11" s="22">
        <f t="shared" si="1"/>
        <v>3.5000000000000003E-2</v>
      </c>
      <c r="L11" s="1" t="str">
        <f t="shared" si="2"/>
        <v xml:space="preserve"> </v>
      </c>
    </row>
    <row r="12" spans="2:12">
      <c r="B12" s="20" t="s">
        <v>220</v>
      </c>
      <c r="C12" s="3" t="s">
        <v>212</v>
      </c>
      <c r="D12" s="3">
        <v>23</v>
      </c>
      <c r="E12" s="3">
        <v>2</v>
      </c>
      <c r="F12" s="3">
        <v>50</v>
      </c>
      <c r="G12" s="3">
        <v>85</v>
      </c>
      <c r="H12" s="3">
        <v>95</v>
      </c>
      <c r="I12" s="3">
        <v>230</v>
      </c>
      <c r="J12" s="1" t="str">
        <f t="shared" si="0"/>
        <v>-</v>
      </c>
      <c r="K12" s="22">
        <f t="shared" si="1"/>
        <v>3.5000000000000003E-2</v>
      </c>
      <c r="L12" s="1" t="str">
        <f t="shared" si="2"/>
        <v xml:space="preserve"> </v>
      </c>
    </row>
    <row r="13" spans="2:12">
      <c r="B13" s="20" t="s">
        <v>221</v>
      </c>
      <c r="C13" s="3" t="s">
        <v>206</v>
      </c>
      <c r="D13" s="3">
        <v>23</v>
      </c>
      <c r="E13" s="3">
        <v>2</v>
      </c>
      <c r="F13" s="3">
        <v>75</v>
      </c>
      <c r="G13" s="3">
        <v>90</v>
      </c>
      <c r="H13" s="3">
        <v>70</v>
      </c>
      <c r="I13" s="3">
        <v>235</v>
      </c>
      <c r="J13" s="1" t="str">
        <f t="shared" si="0"/>
        <v>Pass</v>
      </c>
      <c r="K13" s="22">
        <f t="shared" si="1"/>
        <v>3.5000000000000003E-2</v>
      </c>
      <c r="L13" s="1" t="str">
        <f t="shared" si="2"/>
        <v xml:space="preserve"> </v>
      </c>
    </row>
    <row r="14" spans="2:12">
      <c r="B14" s="1" t="s">
        <v>222</v>
      </c>
      <c r="C14" s="3" t="s">
        <v>216</v>
      </c>
      <c r="D14" s="3">
        <v>25</v>
      </c>
      <c r="E14" s="3">
        <v>0</v>
      </c>
      <c r="F14" s="3">
        <v>90</v>
      </c>
      <c r="G14" s="3">
        <v>60</v>
      </c>
      <c r="H14" s="3">
        <v>60</v>
      </c>
      <c r="I14" s="3">
        <v>210</v>
      </c>
      <c r="J14" s="1" t="str">
        <f t="shared" si="0"/>
        <v>Pass</v>
      </c>
      <c r="K14" s="22">
        <f t="shared" si="1"/>
        <v>0.04</v>
      </c>
      <c r="L14" s="1" t="str">
        <f t="shared" si="2"/>
        <v xml:space="preserve"> </v>
      </c>
    </row>
    <row r="15" spans="2:12">
      <c r="B15" s="20" t="s">
        <v>223</v>
      </c>
      <c r="C15" s="3" t="s">
        <v>224</v>
      </c>
      <c r="D15" s="3">
        <v>24</v>
      </c>
      <c r="E15" s="3">
        <v>1</v>
      </c>
      <c r="F15" s="3">
        <v>100</v>
      </c>
      <c r="G15" s="3">
        <v>85</v>
      </c>
      <c r="H15" s="3">
        <v>65</v>
      </c>
      <c r="I15" s="3">
        <v>250</v>
      </c>
      <c r="J15" s="1" t="str">
        <f t="shared" si="0"/>
        <v>Pass</v>
      </c>
      <c r="K15" s="22">
        <f t="shared" si="1"/>
        <v>3.5000000000000003E-2</v>
      </c>
      <c r="L15" s="1" t="str">
        <f t="shared" si="2"/>
        <v xml:space="preserve"> </v>
      </c>
    </row>
    <row r="16" spans="2:12">
      <c r="B16" s="20" t="s">
        <v>225</v>
      </c>
      <c r="C16" s="3" t="s">
        <v>212</v>
      </c>
      <c r="D16" s="3">
        <v>23</v>
      </c>
      <c r="E16" s="3">
        <v>2</v>
      </c>
      <c r="F16" s="3">
        <v>75</v>
      </c>
      <c r="G16" s="3">
        <v>70</v>
      </c>
      <c r="H16" s="3">
        <v>70</v>
      </c>
      <c r="I16" s="3">
        <v>215</v>
      </c>
      <c r="J16" s="1" t="str">
        <f t="shared" si="0"/>
        <v>Pass</v>
      </c>
      <c r="K16" s="22">
        <f t="shared" si="1"/>
        <v>3.5000000000000003E-2</v>
      </c>
      <c r="L16" s="1" t="str">
        <f t="shared" si="2"/>
        <v xml:space="preserve"> </v>
      </c>
    </row>
    <row r="17" spans="2:12">
      <c r="B17" s="20" t="s">
        <v>226</v>
      </c>
      <c r="C17" s="3" t="s">
        <v>224</v>
      </c>
      <c r="D17" s="3">
        <v>25</v>
      </c>
      <c r="E17" s="3">
        <v>0</v>
      </c>
      <c r="F17" s="3">
        <v>70</v>
      </c>
      <c r="G17" s="3">
        <v>55</v>
      </c>
      <c r="H17" s="3">
        <v>90</v>
      </c>
      <c r="I17" s="3">
        <v>215</v>
      </c>
      <c r="J17" s="1" t="str">
        <f t="shared" si="0"/>
        <v>-</v>
      </c>
      <c r="K17" s="22">
        <f t="shared" si="1"/>
        <v>0.04</v>
      </c>
      <c r="L17" s="1" t="str">
        <f t="shared" si="2"/>
        <v xml:space="preserve"> </v>
      </c>
    </row>
    <row r="18" spans="2:12">
      <c r="B18" s="20" t="s">
        <v>227</v>
      </c>
      <c r="C18" s="3" t="s">
        <v>219</v>
      </c>
      <c r="D18" s="3">
        <v>25</v>
      </c>
      <c r="E18" s="3">
        <v>0</v>
      </c>
      <c r="F18" s="3">
        <v>60</v>
      </c>
      <c r="G18" s="3">
        <v>80</v>
      </c>
      <c r="H18" s="3">
        <v>60</v>
      </c>
      <c r="I18" s="3">
        <v>200</v>
      </c>
      <c r="J18" s="1" t="str">
        <f t="shared" si="0"/>
        <v>Pass</v>
      </c>
      <c r="K18" s="22">
        <f t="shared" si="1"/>
        <v>0.04</v>
      </c>
      <c r="L18" s="1" t="str">
        <f t="shared" si="2"/>
        <v xml:space="preserve"> </v>
      </c>
    </row>
    <row r="19" spans="2:12">
      <c r="B19" s="20" t="s">
        <v>228</v>
      </c>
      <c r="C19" s="3" t="s">
        <v>206</v>
      </c>
      <c r="D19" s="3">
        <v>25</v>
      </c>
      <c r="E19" s="3">
        <v>0</v>
      </c>
      <c r="F19" s="3">
        <v>80</v>
      </c>
      <c r="G19" s="3">
        <v>75</v>
      </c>
      <c r="H19" s="3">
        <v>85</v>
      </c>
      <c r="I19" s="3">
        <v>240</v>
      </c>
      <c r="J19" s="1" t="str">
        <f t="shared" si="0"/>
        <v>Pass</v>
      </c>
      <c r="K19" s="22">
        <f t="shared" si="1"/>
        <v>0.04</v>
      </c>
      <c r="L19" s="1" t="str">
        <f t="shared" si="2"/>
        <v xml:space="preserve"> </v>
      </c>
    </row>
    <row r="20" spans="2:12">
      <c r="B20" s="20" t="s">
        <v>229</v>
      </c>
      <c r="C20" s="3" t="s">
        <v>210</v>
      </c>
      <c r="D20" s="3">
        <v>23</v>
      </c>
      <c r="E20" s="3">
        <v>2</v>
      </c>
      <c r="F20" s="3">
        <v>90</v>
      </c>
      <c r="G20" s="3">
        <v>70</v>
      </c>
      <c r="H20" s="3">
        <v>60</v>
      </c>
      <c r="I20" s="3">
        <v>220</v>
      </c>
      <c r="J20" s="1" t="str">
        <f t="shared" si="0"/>
        <v>Pass</v>
      </c>
      <c r="K20" s="22">
        <f t="shared" si="1"/>
        <v>3.5000000000000003E-2</v>
      </c>
      <c r="L20" s="1" t="str">
        <f t="shared" si="2"/>
        <v xml:space="preserve"> </v>
      </c>
    </row>
    <row r="21" spans="2:12">
      <c r="B21" s="20" t="s">
        <v>230</v>
      </c>
      <c r="C21" s="3" t="s">
        <v>231</v>
      </c>
      <c r="D21" s="3">
        <v>15</v>
      </c>
      <c r="E21" s="3">
        <v>10</v>
      </c>
      <c r="F21" s="3">
        <v>85</v>
      </c>
      <c r="G21" s="3">
        <v>90</v>
      </c>
      <c r="H21" s="3">
        <v>85</v>
      </c>
      <c r="I21" s="3">
        <v>260</v>
      </c>
      <c r="J21" s="1" t="str">
        <f t="shared" si="0"/>
        <v>-</v>
      </c>
      <c r="K21" s="22">
        <f t="shared" si="1"/>
        <v>3.5000000000000003E-2</v>
      </c>
      <c r="L21" s="1" t="str">
        <f t="shared" si="2"/>
        <v xml:space="preserve"> </v>
      </c>
    </row>
    <row r="22" spans="2:12">
      <c r="B22" s="20" t="s">
        <v>232</v>
      </c>
      <c r="C22" s="3" t="s">
        <v>233</v>
      </c>
      <c r="D22" s="3">
        <v>25</v>
      </c>
      <c r="E22" s="3">
        <v>0</v>
      </c>
      <c r="F22" s="3">
        <v>100</v>
      </c>
      <c r="G22" s="3">
        <v>90</v>
      </c>
      <c r="H22" s="3">
        <v>90</v>
      </c>
      <c r="I22" s="3">
        <v>280</v>
      </c>
      <c r="J22" s="1" t="str">
        <f t="shared" si="0"/>
        <v>Pass</v>
      </c>
      <c r="K22" s="22">
        <f t="shared" si="1"/>
        <v>0.04</v>
      </c>
      <c r="L22" s="1" t="str">
        <f t="shared" si="2"/>
        <v xml:space="preserve"> </v>
      </c>
    </row>
    <row r="23" spans="2:12">
      <c r="B23" s="20" t="s">
        <v>234</v>
      </c>
      <c r="C23" s="3" t="s">
        <v>212</v>
      </c>
      <c r="D23" s="3">
        <v>25</v>
      </c>
      <c r="E23" s="3">
        <v>0</v>
      </c>
      <c r="F23" s="3">
        <v>100</v>
      </c>
      <c r="G23" s="3">
        <v>65</v>
      </c>
      <c r="H23" s="3">
        <v>90</v>
      </c>
      <c r="I23" s="3">
        <v>255</v>
      </c>
      <c r="J23" s="1" t="str">
        <f t="shared" si="0"/>
        <v>Pass</v>
      </c>
      <c r="K23" s="22">
        <f t="shared" si="1"/>
        <v>0.04</v>
      </c>
      <c r="L23" s="1" t="str">
        <f t="shared" si="2"/>
        <v xml:space="preserve"> </v>
      </c>
    </row>
    <row r="24" spans="2:12">
      <c r="B24" s="20" t="s">
        <v>235</v>
      </c>
      <c r="C24" s="3" t="s">
        <v>219</v>
      </c>
      <c r="D24" s="3">
        <v>25</v>
      </c>
      <c r="E24" s="3">
        <v>0</v>
      </c>
      <c r="F24" s="3">
        <v>90</v>
      </c>
      <c r="G24" s="3">
        <v>80</v>
      </c>
      <c r="H24" s="3">
        <v>100</v>
      </c>
      <c r="I24" s="3">
        <v>270</v>
      </c>
      <c r="J24" s="1" t="str">
        <f t="shared" si="0"/>
        <v>Pass</v>
      </c>
      <c r="K24" s="22">
        <f t="shared" si="1"/>
        <v>0.04</v>
      </c>
      <c r="L24" s="1" t="str">
        <f t="shared" si="2"/>
        <v xml:space="preserve"> </v>
      </c>
    </row>
    <row r="25" spans="2:12">
      <c r="B25" s="20" t="s">
        <v>236</v>
      </c>
      <c r="C25" s="3" t="s">
        <v>233</v>
      </c>
      <c r="D25" s="3">
        <v>22</v>
      </c>
      <c r="E25" s="3">
        <v>3</v>
      </c>
      <c r="F25" s="3">
        <v>90</v>
      </c>
      <c r="G25" s="3">
        <v>90</v>
      </c>
      <c r="H25" s="3">
        <v>100</v>
      </c>
      <c r="I25" s="3">
        <v>280</v>
      </c>
      <c r="J25" s="1" t="str">
        <f t="shared" si="0"/>
        <v>Pass</v>
      </c>
      <c r="K25" s="22">
        <f t="shared" si="1"/>
        <v>3.5000000000000003E-2</v>
      </c>
      <c r="L25" s="1" t="str">
        <f t="shared" si="2"/>
        <v xml:space="preserve"> </v>
      </c>
    </row>
    <row r="26" spans="2:12">
      <c r="B26" s="20" t="s">
        <v>237</v>
      </c>
      <c r="C26" s="3" t="s">
        <v>206</v>
      </c>
      <c r="D26" s="3">
        <v>24</v>
      </c>
      <c r="E26" s="3">
        <v>1</v>
      </c>
      <c r="F26" s="3">
        <v>65</v>
      </c>
      <c r="G26" s="3">
        <v>100</v>
      </c>
      <c r="H26" s="3">
        <v>80</v>
      </c>
      <c r="I26" s="3">
        <v>245</v>
      </c>
      <c r="J26" s="1" t="str">
        <f t="shared" si="0"/>
        <v>Pass</v>
      </c>
      <c r="K26" s="22">
        <f t="shared" si="1"/>
        <v>3.5000000000000003E-2</v>
      </c>
      <c r="L26" s="1" t="str">
        <f t="shared" si="2"/>
        <v xml:space="preserve"> </v>
      </c>
    </row>
    <row r="27" spans="2:12">
      <c r="B27" s="20" t="s">
        <v>238</v>
      </c>
      <c r="C27" s="3" t="s">
        <v>219</v>
      </c>
      <c r="D27" s="3">
        <v>20</v>
      </c>
      <c r="E27" s="3">
        <v>5</v>
      </c>
      <c r="F27" s="3">
        <v>70</v>
      </c>
      <c r="G27" s="3">
        <v>75</v>
      </c>
      <c r="H27" s="3">
        <v>90</v>
      </c>
      <c r="I27" s="3">
        <v>235</v>
      </c>
      <c r="J27" s="1" t="str">
        <f t="shared" si="0"/>
        <v>Pass</v>
      </c>
      <c r="K27" s="22">
        <f t="shared" si="1"/>
        <v>3.5000000000000003E-2</v>
      </c>
      <c r="L27" s="1" t="str">
        <f t="shared" si="2"/>
        <v xml:space="preserve"> </v>
      </c>
    </row>
    <row r="28" spans="2:12">
      <c r="B28" s="20" t="s">
        <v>239</v>
      </c>
      <c r="C28" s="3" t="s">
        <v>231</v>
      </c>
      <c r="D28" s="3">
        <v>25</v>
      </c>
      <c r="E28" s="3">
        <v>0</v>
      </c>
      <c r="F28" s="3">
        <v>70</v>
      </c>
      <c r="G28" s="3">
        <v>100</v>
      </c>
      <c r="H28" s="3">
        <v>80</v>
      </c>
      <c r="I28" s="3">
        <v>250</v>
      </c>
      <c r="J28" s="1" t="str">
        <f t="shared" si="0"/>
        <v>Pass</v>
      </c>
      <c r="K28" s="22">
        <f t="shared" si="1"/>
        <v>0.04</v>
      </c>
      <c r="L28" s="1" t="str">
        <f t="shared" si="2"/>
        <v xml:space="preserve"> </v>
      </c>
    </row>
    <row r="29" spans="2:12">
      <c r="B29" s="20" t="s">
        <v>240</v>
      </c>
      <c r="C29" s="3" t="s">
        <v>210</v>
      </c>
      <c r="D29" s="3">
        <v>25</v>
      </c>
      <c r="E29" s="3">
        <v>0</v>
      </c>
      <c r="F29" s="3">
        <v>60</v>
      </c>
      <c r="G29" s="3">
        <v>70</v>
      </c>
      <c r="H29" s="3">
        <v>100</v>
      </c>
      <c r="I29" s="3">
        <v>230</v>
      </c>
      <c r="J29" s="1" t="str">
        <f t="shared" si="0"/>
        <v>Pass</v>
      </c>
      <c r="K29" s="22">
        <f t="shared" si="1"/>
        <v>0.04</v>
      </c>
      <c r="L29" s="1" t="str">
        <f t="shared" si="2"/>
        <v xml:space="preserve"> </v>
      </c>
    </row>
    <row r="30" spans="2:12">
      <c r="B30" s="20" t="s">
        <v>241</v>
      </c>
      <c r="C30" s="3" t="s">
        <v>208</v>
      </c>
      <c r="D30" s="3">
        <v>24</v>
      </c>
      <c r="E30" s="3">
        <v>1</v>
      </c>
      <c r="F30" s="3">
        <v>70</v>
      </c>
      <c r="G30" s="3">
        <v>90</v>
      </c>
      <c r="H30" s="3">
        <v>70</v>
      </c>
      <c r="I30" s="3">
        <v>230</v>
      </c>
      <c r="J30" s="1" t="str">
        <f t="shared" si="0"/>
        <v>Pass</v>
      </c>
      <c r="K30" s="22">
        <f t="shared" si="1"/>
        <v>3.5000000000000003E-2</v>
      </c>
      <c r="L30" s="1" t="str">
        <f t="shared" si="2"/>
        <v xml:space="preserve"> </v>
      </c>
    </row>
    <row r="31" spans="2:12">
      <c r="B31" s="20" t="s">
        <v>242</v>
      </c>
      <c r="C31" s="3" t="s">
        <v>219</v>
      </c>
      <c r="D31" s="3">
        <v>23</v>
      </c>
      <c r="E31" s="3">
        <v>2</v>
      </c>
      <c r="F31" s="3">
        <v>90</v>
      </c>
      <c r="G31" s="3">
        <v>70</v>
      </c>
      <c r="H31" s="3">
        <v>60</v>
      </c>
      <c r="I31" s="3">
        <v>220</v>
      </c>
      <c r="J31" s="1" t="str">
        <f t="shared" si="0"/>
        <v>Pass</v>
      </c>
      <c r="K31" s="22">
        <f t="shared" si="1"/>
        <v>3.5000000000000003E-2</v>
      </c>
      <c r="L31" s="1" t="str">
        <f t="shared" si="2"/>
        <v xml:space="preserve"> </v>
      </c>
    </row>
    <row r="32" spans="2:12">
      <c r="B32" s="20" t="s">
        <v>243</v>
      </c>
      <c r="C32" s="3" t="s">
        <v>208</v>
      </c>
      <c r="D32" s="3">
        <v>25</v>
      </c>
      <c r="E32" s="3">
        <v>0</v>
      </c>
      <c r="F32" s="3">
        <v>55</v>
      </c>
      <c r="G32" s="3">
        <v>100</v>
      </c>
      <c r="H32" s="3">
        <v>60</v>
      </c>
      <c r="I32" s="3">
        <v>215</v>
      </c>
      <c r="J32" s="1" t="str">
        <f t="shared" si="0"/>
        <v>-</v>
      </c>
      <c r="K32" s="22">
        <f t="shared" si="1"/>
        <v>0.04</v>
      </c>
      <c r="L32" s="1" t="str">
        <f t="shared" si="2"/>
        <v xml:space="preserve"> </v>
      </c>
    </row>
    <row r="34" spans="2:11">
      <c r="B34" t="s">
        <v>244</v>
      </c>
      <c r="H34" t="s">
        <v>245</v>
      </c>
    </row>
    <row r="35" spans="2:11">
      <c r="B35" s="1" t="s">
        <v>246</v>
      </c>
      <c r="C35" s="21" t="s">
        <v>247</v>
      </c>
      <c r="D35" s="21" t="s">
        <v>248</v>
      </c>
      <c r="E35" s="21" t="s">
        <v>249</v>
      </c>
      <c r="H35" s="1" t="s">
        <v>195</v>
      </c>
      <c r="I35" s="21" t="s">
        <v>198</v>
      </c>
      <c r="J35" s="21" t="s">
        <v>199</v>
      </c>
      <c r="K35" s="21" t="s">
        <v>200</v>
      </c>
    </row>
    <row r="36" spans="2:11">
      <c r="B36" s="21" t="s">
        <v>250</v>
      </c>
      <c r="C36" s="1">
        <f t="array" ref="C36">COUNT(IF(FIND($B36,$C$3:$C$32)&gt;=1*FIND(C$35,$C$3:$C$32)&gt;=1,1))</f>
        <v>2</v>
      </c>
      <c r="D36" s="1">
        <f t="array" ref="D36">COUNT(IF(FIND($B36,$C$3:$C$32)&gt;=1*FIND(D$35,$C$3:$C$32)&gt;=1,1))</f>
        <v>5</v>
      </c>
      <c r="E36" s="1">
        <f t="array" ref="E36">COUNT(IF(FIND($B36,$C$3:$C$32)&gt;=1*FIND(E$35,$C$3:$C$32)&gt;=1,1))</f>
        <v>5</v>
      </c>
      <c r="H36" s="3" t="s">
        <v>233</v>
      </c>
      <c r="I36" s="3">
        <f t="array" ref="I36">INDEX($F$3:$F$32,MATCH(MAX(($C$3:$C$32=$H36)*$F$3:$F$32),($C$3:$C$32=$H36)*$F$3:$F$32,0))</f>
        <v>100</v>
      </c>
      <c r="J36" s="3">
        <f t="array" ref="J36">INDEX($F$3:$F$32,MATCH(MAX(($C$3:$C$32=$H36)*$F$3:$F$32),($C$3:$C$32=$H36)*$F$3:$F$32,0))</f>
        <v>100</v>
      </c>
      <c r="K36" s="3">
        <f t="array" ref="K36">INDEX($F$3:$F$32,MATCH(MAX(($C$3:$C$32=$H36)*$F$3:$F$32),($C$3:$C$32=$H36)*$F$3:$F$32,0))</f>
        <v>100</v>
      </c>
    </row>
    <row r="37" spans="2:11">
      <c r="B37" s="21" t="s">
        <v>251</v>
      </c>
      <c r="C37" s="1">
        <f t="array" ref="C37">COUNT(IF(FIND($B37,$C$3:$C$32)&gt;=1*FIND(C$35,$C$3:$C$32)&gt;=1,1))</f>
        <v>3</v>
      </c>
      <c r="D37" s="1">
        <f t="array" ref="D37">COUNT(IF(FIND($B37,$C$3:$C$32)&gt;=1*FIND(D$35,$C$3:$C$32)&gt;=1,1))</f>
        <v>2</v>
      </c>
      <c r="E37" s="1">
        <f t="array" ref="E37">COUNT(IF(FIND($B37,$C$3:$C$32)&gt;=1*FIND(E$35,$C$3:$C$32)&gt;=1,1))</f>
        <v>2</v>
      </c>
      <c r="H37" s="3" t="s">
        <v>210</v>
      </c>
      <c r="I37" s="3">
        <f t="array" ref="I37">INDEX($F$3:$F$32,MATCH(MAX(($C$3:$C$32=$H37)*$F$3:$F$32),($C$3:$C$32=$H37)*$F$3:$F$32,0))</f>
        <v>90</v>
      </c>
      <c r="J37" s="3">
        <f t="array" ref="J37">INDEX($F$3:$F$32,MATCH(MAX(($C$3:$C$32=$H37)*$F$3:$F$32),($C$3:$C$32=$H37)*$F$3:$F$32,0))</f>
        <v>90</v>
      </c>
      <c r="K37" s="3">
        <f t="array" ref="K37">INDEX($F$3:$F$32,MATCH(MAX(($C$3:$C$32=$H37)*$F$3:$F$32),($C$3:$C$32=$H37)*$F$3:$F$32,0))</f>
        <v>90</v>
      </c>
    </row>
    <row r="38" spans="2:11">
      <c r="B38" s="21" t="s">
        <v>252</v>
      </c>
      <c r="C38" s="1">
        <f t="array" ref="C38">COUNT(IF(FIND($B38,$C$3:$C$32)&gt;=1*FIND(C$35,$C$3:$C$32)&gt;=1,1))</f>
        <v>6</v>
      </c>
      <c r="D38" s="1">
        <f t="array" ref="D38">COUNT(IF(FIND($B38,$C$3:$C$32)&gt;=1*FIND(D$35,$C$3:$C$32)&gt;=1,1))</f>
        <v>3</v>
      </c>
      <c r="E38" s="1">
        <f t="array" ref="E38">COUNT(IF(FIND($B38,$C$3:$C$32)&gt;=1*FIND(E$35,$C$3:$C$32)&gt;=1,1))</f>
        <v>2</v>
      </c>
      <c r="H38" s="3" t="s">
        <v>206</v>
      </c>
      <c r="I38" s="3">
        <f t="array" ref="I38">INDEX($F$3:$F$32,MATCH(MAX(($C$3:$C$32=$H38)*$F$3:$F$32),($C$3:$C$32=$H38)*$F$3:$F$32,0))</f>
        <v>100</v>
      </c>
      <c r="J38" s="3">
        <f t="array" ref="J38">INDEX($F$3:$F$32,MATCH(MAX(($C$3:$C$32=$H38)*$F$3:$F$32),($C$3:$C$32=$H38)*$F$3:$F$32,0))</f>
        <v>100</v>
      </c>
      <c r="K38" s="3">
        <f t="array" ref="K38">INDEX($F$3:$F$32,MATCH(MAX(($C$3:$C$32=$H38)*$F$3:$F$32),($C$3:$C$32=$H38)*$F$3:$F$32,0))</f>
        <v>100</v>
      </c>
    </row>
    <row r="39" spans="2:11">
      <c r="H39" s="3" t="s">
        <v>219</v>
      </c>
      <c r="I39" s="3">
        <f t="array" ref="I39">INDEX($F$3:$F$32,MATCH(MAX(($C$3:$C$32=$H39)*$F$3:$F$32),($C$3:$C$32=$H39)*$F$3:$F$32,0))</f>
        <v>90</v>
      </c>
      <c r="J39" s="3">
        <f t="array" ref="J39">INDEX($F$3:$F$32,MATCH(MAX(($C$3:$C$32=$H39)*$F$3:$F$32),($C$3:$C$32=$H39)*$F$3:$F$32,0))</f>
        <v>90</v>
      </c>
      <c r="K39" s="3">
        <f t="array" ref="K39">INDEX($F$3:$F$32,MATCH(MAX(($C$3:$C$32=$H39)*$F$3:$F$32),($C$3:$C$32=$H39)*$F$3:$F$32,0))</f>
        <v>90</v>
      </c>
    </row>
    <row r="40" spans="2:11">
      <c r="B40" t="s">
        <v>253</v>
      </c>
      <c r="H40" s="3" t="s">
        <v>224</v>
      </c>
      <c r="I40" s="3">
        <f t="array" ref="I40">INDEX($F$3:$F$32,MATCH(MAX(($C$3:$C$32=$H40)*$F$3:$F$32),($C$3:$C$32=$H40)*$F$3:$F$32,0))</f>
        <v>100</v>
      </c>
      <c r="J40" s="3">
        <f t="array" ref="J40">INDEX($F$3:$F$32,MATCH(MAX(($C$3:$C$32=$H40)*$F$3:$F$32),($C$3:$C$32=$H40)*$F$3:$F$32,0))</f>
        <v>100</v>
      </c>
      <c r="K40" s="3">
        <f t="array" ref="K40">INDEX($F$3:$F$32,MATCH(MAX(($C$3:$C$32=$H40)*$F$3:$F$32),($C$3:$C$32=$H40)*$F$3:$F$32,0))</f>
        <v>100</v>
      </c>
    </row>
    <row r="41" spans="2:11">
      <c r="B41" s="35" t="s">
        <v>254</v>
      </c>
      <c r="C41" s="36"/>
      <c r="D41" s="23" t="s">
        <v>203</v>
      </c>
      <c r="H41" s="3" t="s">
        <v>208</v>
      </c>
      <c r="I41" s="3">
        <f t="array" ref="I41">INDEX($F$3:$F$32,MATCH(MAX(($C$3:$C$32=$H41)*$F$3:$F$32),($C$3:$C$32=$H41)*$F$3:$F$32,0))</f>
        <v>90</v>
      </c>
      <c r="J41" s="3">
        <f t="array" ref="J41">INDEX($F$3:$F$32,MATCH(MAX(($C$3:$C$32=$H41)*$F$3:$F$32),($C$3:$C$32=$H41)*$F$3:$F$32,0))</f>
        <v>90</v>
      </c>
      <c r="K41" s="3">
        <f t="array" ref="K41">INDEX($F$3:$F$32,MATCH(MAX(($C$3:$C$32=$H41)*$F$3:$F$32),($C$3:$C$32=$H41)*$F$3:$F$32,0))</f>
        <v>90</v>
      </c>
    </row>
    <row r="42" spans="2:11">
      <c r="B42" s="1">
        <v>0</v>
      </c>
      <c r="C42" s="24">
        <v>60</v>
      </c>
      <c r="D42" s="25">
        <v>0</v>
      </c>
      <c r="H42" s="3" t="s">
        <v>212</v>
      </c>
      <c r="I42" s="3">
        <f t="array" ref="I42">INDEX($F$3:$F$32,MATCH(MAX(($C$3:$C$32=$H42)*$F$3:$F$32),($C$3:$C$32=$H42)*$F$3:$F$32,0))</f>
        <v>100</v>
      </c>
      <c r="J42" s="3">
        <f t="array" ref="J42">INDEX($F$3:$F$32,MATCH(MAX(($C$3:$C$32=$H42)*$F$3:$F$32),($C$3:$C$32=$H42)*$F$3:$F$32,0))</f>
        <v>100</v>
      </c>
      <c r="K42" s="3">
        <f t="array" ref="K42">INDEX($F$3:$F$32,MATCH(MAX(($C$3:$C$32=$H42)*$F$3:$F$32),($C$3:$C$32=$H42)*$F$3:$F$32,0))</f>
        <v>100</v>
      </c>
    </row>
    <row r="43" spans="2:11">
      <c r="B43" s="26">
        <v>60</v>
      </c>
      <c r="C43" s="24">
        <v>70</v>
      </c>
      <c r="D43" s="27">
        <v>2.5000000000000001E-2</v>
      </c>
      <c r="H43" s="3" t="s">
        <v>216</v>
      </c>
      <c r="I43" s="3">
        <f t="array" ref="I43">INDEX($F$3:$F$32,MATCH(MAX(($C$3:$C$32=$H43)*$F$3:$F$32),($C$3:$C$32=$H43)*$F$3:$F$32,0))</f>
        <v>100</v>
      </c>
      <c r="J43" s="3">
        <f t="array" ref="J43">INDEX($F$3:$F$32,MATCH(MAX(($C$3:$C$32=$H43)*$F$3:$F$32),($C$3:$C$32=$H43)*$F$3:$F$32,0))</f>
        <v>100</v>
      </c>
      <c r="K43" s="3">
        <f t="array" ref="K43">INDEX($F$3:$F$32,MATCH(MAX(($C$3:$C$32=$H43)*$F$3:$F$32),($C$3:$C$32=$H43)*$F$3:$F$32,0))</f>
        <v>100</v>
      </c>
    </row>
    <row r="44" spans="2:11">
      <c r="B44" s="26">
        <v>70</v>
      </c>
      <c r="C44" s="24">
        <v>80</v>
      </c>
      <c r="D44" s="25">
        <v>0.03</v>
      </c>
      <c r="H44" s="3" t="s">
        <v>231</v>
      </c>
      <c r="I44" s="3">
        <f t="array" ref="I44">INDEX($F$3:$F$32,MATCH(MAX(($C$3:$C$32=$H44)*$F$3:$F$32),($C$3:$C$32=$H44)*$F$3:$F$32,0))</f>
        <v>85</v>
      </c>
      <c r="J44" s="3">
        <f t="array" ref="J44">INDEX($F$3:$F$32,MATCH(MAX(($C$3:$C$32=$H44)*$F$3:$F$32),($C$3:$C$32=$H44)*$F$3:$F$32,0))</f>
        <v>85</v>
      </c>
      <c r="K44" s="3">
        <f t="array" ref="K44">INDEX($F$3:$F$32,MATCH(MAX(($C$3:$C$32=$H44)*$F$3:$F$32),($C$3:$C$32=$H44)*$F$3:$F$32,0))</f>
        <v>85</v>
      </c>
    </row>
    <row r="45" spans="2:11">
      <c r="B45" s="26">
        <v>80</v>
      </c>
      <c r="C45" s="24">
        <v>90</v>
      </c>
      <c r="D45" s="27">
        <v>3.5000000000000003E-2</v>
      </c>
    </row>
    <row r="46" spans="2:11">
      <c r="B46" s="26">
        <v>90</v>
      </c>
      <c r="C46" s="1"/>
      <c r="D46" s="25">
        <v>0.05</v>
      </c>
    </row>
  </sheetData>
  <mergeCells count="1">
    <mergeCell ref="B41:C4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31"/>
  <sheetViews>
    <sheetView workbookViewId="0"/>
  </sheetViews>
  <sheetFormatPr defaultRowHeight="16.5"/>
  <cols>
    <col min="2" max="2" width="7.125" bestFit="1" customWidth="1"/>
    <col min="3" max="3" width="11.125" bestFit="1" customWidth="1"/>
    <col min="4" max="4" width="5.25" bestFit="1" customWidth="1"/>
    <col min="5" max="5" width="11" bestFit="1" customWidth="1"/>
    <col min="7" max="7" width="11.125" bestFit="1" customWidth="1"/>
    <col min="9" max="9" width="7.125" bestFit="1" customWidth="1"/>
    <col min="10" max="10" width="3.375" customWidth="1"/>
    <col min="11" max="11" width="11" bestFit="1" customWidth="1"/>
  </cols>
  <sheetData>
    <row r="2" spans="1:12">
      <c r="A2" t="s">
        <v>72</v>
      </c>
      <c r="K2" t="s">
        <v>255</v>
      </c>
    </row>
    <row r="3" spans="1:12">
      <c r="A3" t="s">
        <v>256</v>
      </c>
      <c r="K3" s="3"/>
      <c r="L3" s="3"/>
    </row>
    <row r="4" spans="1:12">
      <c r="A4" t="s">
        <v>257</v>
      </c>
      <c r="C4" s="28"/>
      <c r="G4" s="28"/>
      <c r="H4" s="29"/>
      <c r="K4" s="3"/>
      <c r="L4" s="30"/>
    </row>
    <row r="5" spans="1:12">
      <c r="A5" t="s">
        <v>258</v>
      </c>
      <c r="C5" s="28"/>
      <c r="G5" s="28"/>
      <c r="H5" s="29"/>
    </row>
    <row r="6" spans="1:12">
      <c r="A6" t="s">
        <v>259</v>
      </c>
      <c r="C6" s="28"/>
      <c r="G6" s="28"/>
      <c r="H6" s="29"/>
    </row>
    <row r="7" spans="1:12">
      <c r="A7" t="s">
        <v>260</v>
      </c>
      <c r="C7" s="28"/>
      <c r="G7" s="28"/>
      <c r="H7" s="29"/>
    </row>
    <row r="8" spans="1:12">
      <c r="A8" t="s">
        <v>261</v>
      </c>
      <c r="C8" s="28"/>
      <c r="G8" s="28"/>
      <c r="H8" s="29"/>
    </row>
    <row r="9" spans="1:12">
      <c r="A9" t="s">
        <v>262</v>
      </c>
      <c r="C9" s="28"/>
      <c r="G9" s="28"/>
      <c r="H9" s="29"/>
    </row>
    <row r="10" spans="1:12">
      <c r="A10" t="s">
        <v>263</v>
      </c>
      <c r="C10" s="28"/>
      <c r="G10" s="28"/>
      <c r="H10" s="29"/>
    </row>
    <row r="11" spans="1:12">
      <c r="A11" t="s">
        <v>264</v>
      </c>
      <c r="C11" s="28"/>
      <c r="G11" s="28"/>
      <c r="H11" s="29"/>
    </row>
    <row r="12" spans="1:12">
      <c r="A12" t="s">
        <v>265</v>
      </c>
      <c r="C12" s="28"/>
      <c r="G12" s="28"/>
      <c r="H12" s="29"/>
    </row>
    <row r="13" spans="1:12">
      <c r="A13" t="s">
        <v>266</v>
      </c>
      <c r="C13" s="28"/>
      <c r="G13" s="28"/>
      <c r="H13" s="29"/>
    </row>
    <row r="14" spans="1:12">
      <c r="A14" t="s">
        <v>267</v>
      </c>
      <c r="C14" s="28"/>
      <c r="G14" s="28"/>
      <c r="H14" s="29"/>
    </row>
    <row r="15" spans="1:12">
      <c r="A15" t="s">
        <v>268</v>
      </c>
      <c r="C15" s="28"/>
      <c r="G15" s="28"/>
      <c r="H15" s="29"/>
    </row>
    <row r="16" spans="1:12">
      <c r="A16" t="s">
        <v>269</v>
      </c>
      <c r="C16" s="28"/>
      <c r="G16" s="28"/>
      <c r="H16" s="29"/>
    </row>
    <row r="17" spans="1:8">
      <c r="A17" t="s">
        <v>270</v>
      </c>
      <c r="C17" s="28"/>
      <c r="G17" s="28"/>
      <c r="H17" s="29"/>
    </row>
    <row r="18" spans="1:8">
      <c r="A18" t="s">
        <v>271</v>
      </c>
      <c r="C18" s="28"/>
      <c r="G18" s="28"/>
      <c r="H18" s="29"/>
    </row>
    <row r="19" spans="1:8">
      <c r="A19" t="s">
        <v>272</v>
      </c>
      <c r="C19" s="28"/>
      <c r="G19" s="28"/>
      <c r="H19" s="29"/>
    </row>
    <row r="20" spans="1:8">
      <c r="A20" t="s">
        <v>273</v>
      </c>
      <c r="C20" s="28"/>
      <c r="G20" s="28"/>
      <c r="H20" s="29"/>
    </row>
    <row r="21" spans="1:8">
      <c r="A21" t="s">
        <v>274</v>
      </c>
      <c r="C21" s="28"/>
      <c r="G21" s="28"/>
      <c r="H21" s="29"/>
    </row>
    <row r="22" spans="1:8">
      <c r="A22" t="s">
        <v>275</v>
      </c>
      <c r="C22" s="28"/>
      <c r="G22" s="28"/>
      <c r="H22" s="29"/>
    </row>
    <row r="23" spans="1:8">
      <c r="A23" t="s">
        <v>276</v>
      </c>
      <c r="C23" s="28"/>
      <c r="G23" s="28"/>
      <c r="H23" s="29"/>
    </row>
    <row r="24" spans="1:8">
      <c r="A24" t="s">
        <v>277</v>
      </c>
      <c r="C24" s="28"/>
      <c r="G24" s="28"/>
      <c r="H24" s="29"/>
    </row>
    <row r="25" spans="1:8">
      <c r="A25" t="s">
        <v>278</v>
      </c>
      <c r="C25" s="28"/>
      <c r="G25" s="28"/>
      <c r="H25" s="29"/>
    </row>
    <row r="26" spans="1:8">
      <c r="A26" t="s">
        <v>279</v>
      </c>
      <c r="C26" s="28"/>
      <c r="G26" s="28"/>
      <c r="H26" s="29"/>
    </row>
    <row r="27" spans="1:8">
      <c r="A27" t="s">
        <v>280</v>
      </c>
      <c r="C27" s="28"/>
      <c r="G27" s="28"/>
      <c r="H27" s="29"/>
    </row>
    <row r="28" spans="1:8">
      <c r="A28" t="s">
        <v>281</v>
      </c>
      <c r="C28" s="28"/>
      <c r="G28" s="28"/>
      <c r="H28" s="29"/>
    </row>
    <row r="29" spans="1:8">
      <c r="A29" t="s">
        <v>282</v>
      </c>
      <c r="C29" s="28"/>
      <c r="G29" s="28"/>
      <c r="H29" s="29"/>
    </row>
    <row r="30" spans="1:8">
      <c r="A30" t="s">
        <v>283</v>
      </c>
      <c r="C30" s="28"/>
      <c r="G30" s="28"/>
      <c r="H30" s="29"/>
    </row>
    <row r="31" spans="1:8">
      <c r="A31" t="s">
        <v>284</v>
      </c>
      <c r="C31" s="28"/>
      <c r="G31" s="28"/>
      <c r="H31" s="29"/>
    </row>
  </sheetData>
  <dataConsolidate/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12"/>
  <sheetViews>
    <sheetView workbookViewId="0"/>
  </sheetViews>
  <sheetFormatPr defaultRowHeight="16.5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>
      <c r="A1" t="s">
        <v>72</v>
      </c>
    </row>
    <row r="2" spans="1:6">
      <c r="A2" s="1" t="s">
        <v>285</v>
      </c>
      <c r="B2" s="1" t="s">
        <v>286</v>
      </c>
      <c r="C2" s="1" t="s">
        <v>287</v>
      </c>
      <c r="D2" s="1" t="s">
        <v>288</v>
      </c>
      <c r="E2" s="1" t="s">
        <v>289</v>
      </c>
      <c r="F2" s="1" t="s">
        <v>290</v>
      </c>
    </row>
    <row r="3" spans="1:6">
      <c r="A3" s="1" t="s">
        <v>291</v>
      </c>
      <c r="B3" s="1" t="s">
        <v>292</v>
      </c>
      <c r="C3" s="1">
        <v>3</v>
      </c>
      <c r="D3" s="1">
        <v>5</v>
      </c>
      <c r="E3" s="1">
        <v>3</v>
      </c>
      <c r="F3" s="1">
        <v>1</v>
      </c>
    </row>
    <row r="4" spans="1:6">
      <c r="A4" s="1" t="s">
        <v>293</v>
      </c>
      <c r="B4" s="1" t="s">
        <v>294</v>
      </c>
      <c r="C4" s="1">
        <v>5</v>
      </c>
      <c r="D4" s="1">
        <v>3</v>
      </c>
      <c r="E4" s="1">
        <v>4</v>
      </c>
      <c r="F4" s="1">
        <v>0</v>
      </c>
    </row>
    <row r="5" spans="1:6">
      <c r="A5" s="1" t="s">
        <v>295</v>
      </c>
      <c r="B5" s="1" t="s">
        <v>296</v>
      </c>
      <c r="C5" s="1">
        <v>3</v>
      </c>
      <c r="D5" s="1">
        <v>1</v>
      </c>
      <c r="E5" s="1">
        <v>3</v>
      </c>
      <c r="F5" s="1">
        <v>1</v>
      </c>
    </row>
    <row r="6" spans="1:6">
      <c r="A6" s="1" t="s">
        <v>297</v>
      </c>
      <c r="B6" s="1" t="s">
        <v>298</v>
      </c>
      <c r="C6" s="1">
        <v>2</v>
      </c>
      <c r="D6" s="1">
        <v>3</v>
      </c>
      <c r="E6" s="1">
        <v>1</v>
      </c>
      <c r="F6" s="1">
        <v>0</v>
      </c>
    </row>
    <row r="7" spans="1:6">
      <c r="A7" s="1" t="s">
        <v>299</v>
      </c>
      <c r="B7" s="1" t="s">
        <v>294</v>
      </c>
      <c r="C7" s="1">
        <v>1</v>
      </c>
      <c r="D7" s="1">
        <v>2</v>
      </c>
      <c r="E7" s="1">
        <v>4</v>
      </c>
      <c r="F7" s="1" t="s">
        <v>300</v>
      </c>
    </row>
    <row r="8" spans="1:6">
      <c r="A8" s="1" t="s">
        <v>301</v>
      </c>
      <c r="B8" s="1" t="s">
        <v>296</v>
      </c>
      <c r="C8" s="1">
        <v>4</v>
      </c>
      <c r="D8" s="1">
        <v>2</v>
      </c>
      <c r="E8" s="1">
        <v>4</v>
      </c>
      <c r="F8" s="1">
        <v>0</v>
      </c>
    </row>
    <row r="9" spans="1:6">
      <c r="A9" s="1" t="s">
        <v>302</v>
      </c>
      <c r="B9" s="1" t="s">
        <v>298</v>
      </c>
      <c r="C9" s="1">
        <v>2</v>
      </c>
      <c r="D9" s="1">
        <v>3</v>
      </c>
      <c r="E9" s="1">
        <v>5</v>
      </c>
      <c r="F9" s="1">
        <v>1</v>
      </c>
    </row>
    <row r="10" spans="1:6">
      <c r="A10" s="1" t="s">
        <v>303</v>
      </c>
      <c r="B10" s="1" t="s">
        <v>304</v>
      </c>
      <c r="C10" s="1">
        <v>4</v>
      </c>
      <c r="D10" s="1">
        <v>4</v>
      </c>
      <c r="E10" s="1">
        <v>3</v>
      </c>
      <c r="F10" s="1" t="s">
        <v>300</v>
      </c>
    </row>
    <row r="11" spans="1:6">
      <c r="A11" s="1" t="s">
        <v>305</v>
      </c>
      <c r="B11" s="1" t="s">
        <v>306</v>
      </c>
      <c r="C11" s="1">
        <v>5</v>
      </c>
      <c r="D11" s="1">
        <v>3</v>
      </c>
      <c r="E11" s="1">
        <v>4</v>
      </c>
      <c r="F11" s="1">
        <v>1</v>
      </c>
    </row>
    <row r="12" spans="1:6">
      <c r="A12" s="1" t="s">
        <v>307</v>
      </c>
      <c r="B12" s="1" t="s">
        <v>294</v>
      </c>
      <c r="C12" s="1">
        <v>2</v>
      </c>
      <c r="D12" s="1">
        <v>3</v>
      </c>
      <c r="E12" s="1">
        <v>4</v>
      </c>
      <c r="F12" s="1">
        <v>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E7"/>
  <sheetViews>
    <sheetView workbookViewId="0"/>
  </sheetViews>
  <sheetFormatPr defaultRowHeight="16.5"/>
  <cols>
    <col min="1" max="1" width="11.125" customWidth="1"/>
  </cols>
  <sheetData>
    <row r="2" spans="1:5">
      <c r="A2" t="s">
        <v>308</v>
      </c>
    </row>
    <row r="3" spans="1:5">
      <c r="E3" t="s">
        <v>309</v>
      </c>
    </row>
    <row r="4" spans="1:5">
      <c r="A4" s="1" t="s">
        <v>310</v>
      </c>
      <c r="B4" s="1" t="s">
        <v>311</v>
      </c>
      <c r="C4" s="1" t="s">
        <v>312</v>
      </c>
      <c r="D4" s="1" t="s">
        <v>313</v>
      </c>
      <c r="E4" s="1" t="s">
        <v>314</v>
      </c>
    </row>
    <row r="5" spans="1:5">
      <c r="A5" s="1" t="s">
        <v>315</v>
      </c>
      <c r="B5" s="30">
        <v>2429</v>
      </c>
      <c r="C5" s="30">
        <v>1695</v>
      </c>
      <c r="D5" s="30">
        <v>1773</v>
      </c>
      <c r="E5" s="30">
        <v>2705</v>
      </c>
    </row>
    <row r="6" spans="1:5">
      <c r="A6" s="1" t="s">
        <v>316</v>
      </c>
      <c r="B6" s="30">
        <v>4940</v>
      </c>
      <c r="C6" s="30">
        <v>4391</v>
      </c>
      <c r="D6" s="30">
        <v>1176</v>
      </c>
      <c r="E6" s="30">
        <v>1660</v>
      </c>
    </row>
    <row r="7" spans="1:5">
      <c r="A7" s="1" t="s">
        <v>317</v>
      </c>
      <c r="B7" s="30">
        <v>2747</v>
      </c>
      <c r="C7" s="30">
        <v>4208</v>
      </c>
      <c r="D7" s="30">
        <v>4716</v>
      </c>
      <c r="E7" s="30">
        <v>2667</v>
      </c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C4"/>
  <sheetViews>
    <sheetView workbookViewId="0"/>
  </sheetViews>
  <sheetFormatPr defaultRowHeight="16.5"/>
  <cols>
    <col min="1" max="1" width="10.875" style="31" customWidth="1"/>
    <col min="2" max="2" width="11.875" style="31" customWidth="1"/>
    <col min="3" max="3" width="8.625" style="31"/>
  </cols>
  <sheetData>
    <row r="1" spans="1:3">
      <c r="A1" s="31" t="s">
        <v>318</v>
      </c>
    </row>
    <row r="2" spans="1:3">
      <c r="A2" s="32" t="s">
        <v>319</v>
      </c>
      <c r="B2" s="32" t="s">
        <v>320</v>
      </c>
      <c r="C2" s="32" t="s">
        <v>321</v>
      </c>
    </row>
    <row r="3" spans="1:3">
      <c r="A3" s="33" t="s">
        <v>322</v>
      </c>
      <c r="B3" s="34">
        <v>2500000</v>
      </c>
      <c r="C3" s="31" t="s">
        <v>323</v>
      </c>
    </row>
    <row r="4" spans="1:3">
      <c r="A4" s="31" t="s">
        <v>324</v>
      </c>
      <c r="B4" s="34">
        <v>41000000</v>
      </c>
      <c r="C4" s="31" t="s">
        <v>325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9217" r:id="rId3" name="cmd매출등록">
          <controlPr defaultSize="0" autoLine="0" autoPict="0" r:id="rId4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47625</xdr:colOff>
                <xdr:row>2</xdr:row>
                <xdr:rowOff>57150</xdr:rowOff>
              </to>
            </anchor>
          </controlPr>
        </control>
      </mc:Choice>
      <mc:Fallback>
        <control shapeId="9217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용갑 김</dc:creator>
  <cp:lastModifiedBy>user</cp:lastModifiedBy>
  <dcterms:created xsi:type="dcterms:W3CDTF">2025-02-10T08:38:52Z</dcterms:created>
  <dcterms:modified xsi:type="dcterms:W3CDTF">2025-09-06T02:03:09Z</dcterms:modified>
</cp:coreProperties>
</file>