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V:\질문\"/>
    </mc:Choice>
  </mc:AlternateContent>
  <xr:revisionPtr revIDLastSave="0" documentId="13_ncr:1_{C6D30692-EE80-4F9B-BC4D-727A94F7AFC5}" xr6:coauthVersionLast="47" xr6:coauthVersionMax="47" xr10:uidLastSave="{00000000-0000-0000-0000-000000000000}"/>
  <bookViews>
    <workbookView xWindow="29190" yWindow="390" windowWidth="27450" windowHeight="15540" activeTab="2" xr2:uid="{4B9195B4-0400-44AE-9284-93632C89E16A}"/>
  </bookViews>
  <sheets>
    <sheet name="기본작업" sheetId="1" r:id="rId1"/>
    <sheet name="계산작업" sheetId="2" r:id="rId2"/>
    <sheet name="분석작업-1" sheetId="4" r:id="rId3"/>
    <sheet name="분석작업-2" sheetId="11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기본작업!$A$2:$G$40</definedName>
    <definedName name="_xlnm.Criteria" localSheetId="0">기본작업!$I$2:$I$3</definedName>
    <definedName name="_xlnm.Extract" localSheetId="0">기본작업!$I$5:$O$5</definedName>
    <definedName name="_xlnm.Print_Area" localSheetId="0">기본작업!$A$1:$G$40</definedName>
    <definedName name="_xlnm.Print_Titles" localSheetId="0">기본작업!$1:$2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혈액보유현황" name="혈액보유현황" connection="혈액보유현황"/>
        </x15:modelTables>
        <x15:extLst>
          <ext xmlns:x16="http://schemas.microsoft.com/office/spreadsheetml/2014/11/main" uri="{9835A34E-60A6-4A7C-AAB8-D5F71C897F49}">
            <x16:modelTimeGroupings>
              <x16:modelTimeGrouping tableName="혈액보유현황" columnName="날짜" columnId="날짜">
                <x16:calculatedTimeColumn columnName="날짜(월 인덱스)" columnId="날짜(월 인덱스)" contentType="monthsindex" isSelected="1"/>
                <x16:calculatedTimeColumn columnName="날짜(월)" columnId="날짜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" i="2" l="1" a="1"/>
  <c r="Q5" i="2" s="1"/>
  <c r="Q6" i="2" a="1"/>
  <c r="Q6" i="2" s="1"/>
  <c r="Q7" i="2" a="1"/>
  <c r="Q7" i="2" s="1"/>
  <c r="Q4" i="2" a="1"/>
  <c r="Q4" i="2" s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" i="2"/>
  <c r="P5" i="2" a="1"/>
  <c r="P5" i="2" s="1"/>
  <c r="P6" i="2" a="1"/>
  <c r="P6" i="2" s="1"/>
  <c r="P7" i="2" a="1"/>
  <c r="P7" i="2" s="1"/>
  <c r="P4" i="2" a="1"/>
  <c r="P4" i="2" s="1"/>
  <c r="E33" i="11" l="1"/>
  <c r="E25" i="11"/>
  <c r="E18" i="11"/>
  <c r="E10" i="11"/>
  <c r="E35" i="11" s="1"/>
  <c r="E34" i="11"/>
  <c r="E26" i="11"/>
  <c r="E19" i="11"/>
  <c r="E11" i="11"/>
  <c r="B5" i="2" a="1"/>
  <c r="B11" i="2" a="1"/>
  <c r="B17" i="2" a="1"/>
  <c r="B23" i="2" a="1"/>
  <c r="B29" i="2" a="1"/>
  <c r="B35" i="2" a="1"/>
  <c r="B41" i="2" a="1"/>
  <c r="B21" i="2" a="1"/>
  <c r="B39" i="2" a="1"/>
  <c r="B24" i="2" a="1"/>
  <c r="B6" i="2" a="1"/>
  <c r="B12" i="2" a="1"/>
  <c r="B18" i="2" a="1"/>
  <c r="B30" i="2" a="1"/>
  <c r="B36" i="2" a="1"/>
  <c r="B42" i="2" a="1"/>
  <c r="B26" i="2" a="1"/>
  <c r="B32" i="2" a="1"/>
  <c r="B27" i="2" a="1"/>
  <c r="B16" i="2" a="1"/>
  <c r="B28" i="2" a="1"/>
  <c r="B34" i="2" a="1"/>
  <c r="B13" i="2" a="1"/>
  <c r="B19" i="2" a="1"/>
  <c r="B25" i="2" a="1"/>
  <c r="B31" i="2" a="1"/>
  <c r="B37" i="2" a="1"/>
  <c r="B43" i="2" a="1"/>
  <c r="B20" i="2" a="1"/>
  <c r="B38" i="2" a="1"/>
  <c r="B33" i="2" a="1"/>
  <c r="B22" i="2" a="1"/>
  <c r="B7" i="2" a="1"/>
  <c r="B14" i="2" a="1"/>
  <c r="B8" i="2" a="1"/>
  <c r="B15" i="2" a="1"/>
  <c r="B9" i="2" a="1"/>
  <c r="B10" i="2" a="1"/>
  <c r="B40" i="2" a="1"/>
  <c r="B4" i="2" a="1"/>
  <c r="B40" i="2" l="1"/>
  <c r="B10" i="2"/>
  <c r="B9" i="2"/>
  <c r="B15" i="2"/>
  <c r="B8" i="2"/>
  <c r="B14" i="2"/>
  <c r="B7" i="2"/>
  <c r="B22" i="2"/>
  <c r="B33" i="2"/>
  <c r="B38" i="2"/>
  <c r="B20" i="2"/>
  <c r="B43" i="2"/>
  <c r="B37" i="2"/>
  <c r="B31" i="2"/>
  <c r="B25" i="2"/>
  <c r="B19" i="2"/>
  <c r="B13" i="2"/>
  <c r="B34" i="2"/>
  <c r="B28" i="2"/>
  <c r="B16" i="2"/>
  <c r="B27" i="2"/>
  <c r="B32" i="2"/>
  <c r="B26" i="2"/>
  <c r="B42" i="2"/>
  <c r="B36" i="2"/>
  <c r="B30" i="2"/>
  <c r="B18" i="2"/>
  <c r="B12" i="2"/>
  <c r="B6" i="2"/>
  <c r="B24" i="2"/>
  <c r="B39" i="2"/>
  <c r="B21" i="2"/>
  <c r="B41" i="2"/>
  <c r="B35" i="2"/>
  <c r="B29" i="2"/>
  <c r="B23" i="2"/>
  <c r="B17" i="2"/>
  <c r="B11" i="2"/>
  <c r="B5" i="2"/>
  <c r="B4" i="2"/>
  <c r="E36" i="11"/>
  <c r="I3" i="1" l="1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C763CA5-D549-41D0-A58A-920C2EC6410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5B853C9-065C-4D44-9137-54B052978D3E}" name="혈액보유현황" type="103" refreshedVersion="8" minRefreshableVersion="5">
    <extLst>
      <ext xmlns:x15="http://schemas.microsoft.com/office/spreadsheetml/2010/11/main" uri="{DE250136-89BD-433C-8126-D09CA5730AF9}">
        <x15:connection id="혈액보유현황" autoDelete="1">
          <x15:textPr prompt="0" codePage="949" sourceFile="V:\00_2026총정리\기출\03회\혈액보유현황.csv" tab="0" comma="1">
            <textFields count="6">
              <textField/>
              <textField/>
              <textField/>
              <textField/>
              <textField type="skip"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<sst xmlns="http://schemas.openxmlformats.org/spreadsheetml/2006/main" count="349" uniqueCount="206">
  <si>
    <t>[표1]</t>
    <phoneticPr fontId="1" type="noConversion"/>
  </si>
  <si>
    <t>선수명</t>
    <phoneticPr fontId="1" type="noConversion"/>
  </si>
  <si>
    <t>구분</t>
    <phoneticPr fontId="1" type="noConversion"/>
  </si>
  <si>
    <t>순번</t>
    <phoneticPr fontId="1" type="noConversion"/>
  </si>
  <si>
    <t>본번</t>
    <phoneticPr fontId="1" type="noConversion"/>
  </si>
  <si>
    <t>부번</t>
    <phoneticPr fontId="1" type="noConversion"/>
  </si>
  <si>
    <t>월세</t>
    <phoneticPr fontId="1" type="noConversion"/>
  </si>
  <si>
    <t>매매가</t>
    <phoneticPr fontId="1" type="noConversion"/>
  </si>
  <si>
    <t>건물명</t>
    <phoneticPr fontId="1" type="noConversion"/>
  </si>
  <si>
    <t>10년대출시월불입액</t>
    <phoneticPr fontId="1" type="noConversion"/>
  </si>
  <si>
    <t>10년후월세가치</t>
    <phoneticPr fontId="1" type="noConversion"/>
  </si>
  <si>
    <t>옥외_주차수</t>
    <phoneticPr fontId="1" type="noConversion"/>
  </si>
  <si>
    <t>옥내_주차수</t>
    <phoneticPr fontId="1" type="noConversion"/>
  </si>
  <si>
    <t>총주차수</t>
    <phoneticPr fontId="1" type="noConversion"/>
  </si>
  <si>
    <t>[표2]</t>
    <phoneticPr fontId="1" type="noConversion"/>
  </si>
  <si>
    <t>법정동명</t>
    <phoneticPr fontId="1" type="noConversion"/>
  </si>
  <si>
    <t>순위 1~3위의 평균 총주차수</t>
    <phoneticPr fontId="1" type="noConversion"/>
  </si>
  <si>
    <t>대륙</t>
    <phoneticPr fontId="1" type="noConversion"/>
  </si>
  <si>
    <t>국가</t>
    <phoneticPr fontId="1" type="noConversion"/>
  </si>
  <si>
    <t>2021년</t>
  </si>
  <si>
    <t>2022년</t>
  </si>
  <si>
    <t>강수량</t>
    <phoneticPr fontId="1" type="noConversion"/>
  </si>
  <si>
    <t>방류량</t>
    <phoneticPr fontId="1" type="noConversion"/>
  </si>
  <si>
    <t>유입량</t>
    <phoneticPr fontId="1" type="noConversion"/>
  </si>
  <si>
    <t>평균저수율</t>
    <phoneticPr fontId="1" type="noConversion"/>
  </si>
  <si>
    <t>%</t>
    <phoneticPr fontId="1" type="noConversion"/>
  </si>
  <si>
    <t>단위</t>
    <phoneticPr fontId="1" type="noConversion"/>
  </si>
  <si>
    <t>평균저수량</t>
    <phoneticPr fontId="1" type="noConversion"/>
  </si>
  <si>
    <t>백만㎥</t>
    <phoneticPr fontId="1" type="noConversion"/>
  </si>
  <si>
    <t>포지션</t>
    <phoneticPr fontId="1" type="noConversion"/>
  </si>
  <si>
    <t>투수</t>
    <phoneticPr fontId="1" type="noConversion"/>
  </si>
  <si>
    <t>신장</t>
    <phoneticPr fontId="1" type="noConversion"/>
  </si>
  <si>
    <t>체중</t>
    <phoneticPr fontId="1" type="noConversion"/>
  </si>
  <si>
    <t>우타</t>
    <phoneticPr fontId="1" type="noConversion"/>
  </si>
  <si>
    <t>타석</t>
    <phoneticPr fontId="1" type="noConversion"/>
  </si>
  <si>
    <t>송천동</t>
  </si>
  <si>
    <t>미장동</t>
  </si>
  <si>
    <t>서신동</t>
  </si>
  <si>
    <t>효자동</t>
  </si>
  <si>
    <t>영창드림맨션</t>
  </si>
  <si>
    <t>군산미장2차아이파크</t>
  </si>
  <si>
    <t>선변서신고을</t>
  </si>
  <si>
    <t>세븐팰리스데시앙</t>
  </si>
  <si>
    <t>주공3차</t>
  </si>
  <si>
    <t>광진선수촌</t>
  </si>
  <si>
    <t>태양</t>
  </si>
  <si>
    <t>엘에이치비엘로스</t>
  </si>
  <si>
    <t>제일1차</t>
  </si>
  <si>
    <t>모아엘가</t>
  </si>
  <si>
    <t>신흥장미2</t>
  </si>
  <si>
    <t>성산</t>
  </si>
  <si>
    <t>덕천하이트</t>
  </si>
  <si>
    <t>온천마을제일</t>
  </si>
  <si>
    <t>정읍상동대광로제비앙</t>
  </si>
  <si>
    <t>전주첨단코아루1차</t>
  </si>
  <si>
    <t>동산동제일2차아파트</t>
  </si>
  <si>
    <t>영무예다음</t>
  </si>
  <si>
    <t>쌍용서신</t>
  </si>
  <si>
    <t>호반베르디움5단지</t>
  </si>
  <si>
    <t>서부신시가지코아루해피트리</t>
  </si>
  <si>
    <t>현대아파트</t>
  </si>
  <si>
    <t>개나리2차</t>
  </si>
  <si>
    <t>월드컵이지움</t>
  </si>
  <si>
    <t>평화주공1,2</t>
  </si>
  <si>
    <t>동아한일</t>
  </si>
  <si>
    <t>팔복동남양임대</t>
  </si>
  <si>
    <t>현대(2차)</t>
  </si>
  <si>
    <t>군산디오션시티푸르지오</t>
  </si>
  <si>
    <t>태평아이파크</t>
  </si>
  <si>
    <t>제일아파트</t>
  </si>
  <si>
    <t>현대</t>
  </si>
  <si>
    <t>현대파인빌</t>
  </si>
  <si>
    <t>호반베르디움</t>
  </si>
  <si>
    <t>전주혁신중흥에스클래스</t>
  </si>
  <si>
    <t>나운동보람더하임</t>
  </si>
  <si>
    <t>한성</t>
  </si>
  <si>
    <t>유토피아아파트</t>
  </si>
  <si>
    <t>고산동우더리치</t>
  </si>
  <si>
    <t>삼소(동원)</t>
  </si>
  <si>
    <t>송천동</t>
    <phoneticPr fontId="1" type="noConversion"/>
  </si>
  <si>
    <t>서신동</t>
    <phoneticPr fontId="1" type="noConversion"/>
  </si>
  <si>
    <t>효자동</t>
    <phoneticPr fontId="1" type="noConversion"/>
  </si>
  <si>
    <t>미장동</t>
    <phoneticPr fontId="1" type="noConversion"/>
  </si>
  <si>
    <t>미국</t>
    <phoneticPr fontId="1" type="noConversion"/>
  </si>
  <si>
    <t>러시아</t>
    <phoneticPr fontId="1" type="noConversion"/>
  </si>
  <si>
    <t>일본</t>
    <phoneticPr fontId="1" type="noConversion"/>
  </si>
  <si>
    <t>독일</t>
    <phoneticPr fontId="1" type="noConversion"/>
  </si>
  <si>
    <t>대한민국</t>
    <phoneticPr fontId="1" type="noConversion"/>
  </si>
  <si>
    <t>아시아</t>
    <phoneticPr fontId="1" type="noConversion"/>
  </si>
  <si>
    <t>유럽</t>
    <phoneticPr fontId="1" type="noConversion"/>
  </si>
  <si>
    <t>오세아니아</t>
    <phoneticPr fontId="1" type="noConversion"/>
  </si>
  <si>
    <t>-</t>
  </si>
  <si>
    <t>북아메리카</t>
    <phoneticPr fontId="1" type="noConversion"/>
  </si>
  <si>
    <t>남아메리카</t>
    <phoneticPr fontId="1" type="noConversion"/>
  </si>
  <si>
    <t>키프로스</t>
    <phoneticPr fontId="1" type="noConversion"/>
  </si>
  <si>
    <t>이스라엘</t>
    <phoneticPr fontId="1" type="noConversion"/>
  </si>
  <si>
    <t>카자흐스탄</t>
    <phoneticPr fontId="1" type="noConversion"/>
  </si>
  <si>
    <t>튀르키예</t>
    <phoneticPr fontId="1" type="noConversion"/>
  </si>
  <si>
    <t>멕시코</t>
    <phoneticPr fontId="1" type="noConversion"/>
  </si>
  <si>
    <t>칠레</t>
    <phoneticPr fontId="1" type="noConversion"/>
  </si>
  <si>
    <t>콜롬비아</t>
    <phoneticPr fontId="1" type="noConversion"/>
  </si>
  <si>
    <t>벨라루스</t>
    <phoneticPr fontId="1" type="noConversion"/>
  </si>
  <si>
    <t>벨기에</t>
    <phoneticPr fontId="1" type="noConversion"/>
  </si>
  <si>
    <t>불가리아</t>
    <phoneticPr fontId="1" type="noConversion"/>
  </si>
  <si>
    <t>덴마크</t>
    <phoneticPr fontId="1" type="noConversion"/>
  </si>
  <si>
    <t>에스토니아</t>
    <phoneticPr fontId="1" type="noConversion"/>
  </si>
  <si>
    <t>핀란드</t>
    <phoneticPr fontId="1" type="noConversion"/>
  </si>
  <si>
    <t>프랑스</t>
    <phoneticPr fontId="1" type="noConversion"/>
  </si>
  <si>
    <t>헝가리</t>
    <phoneticPr fontId="1" type="noConversion"/>
  </si>
  <si>
    <t>아이슬란드</t>
    <phoneticPr fontId="1" type="noConversion"/>
  </si>
  <si>
    <t>아일랜드</t>
    <phoneticPr fontId="1" type="noConversion"/>
  </si>
  <si>
    <t>이탈리아</t>
    <phoneticPr fontId="1" type="noConversion"/>
  </si>
  <si>
    <t>리히텐슈타인</t>
    <phoneticPr fontId="1" type="noConversion"/>
  </si>
  <si>
    <t>리투아니아</t>
    <phoneticPr fontId="1" type="noConversion"/>
  </si>
  <si>
    <t>룩셈부르크</t>
    <phoneticPr fontId="1" type="noConversion"/>
  </si>
  <si>
    <t>몰타</t>
    <phoneticPr fontId="1" type="noConversion"/>
  </si>
  <si>
    <t>네덜란드</t>
    <phoneticPr fontId="1" type="noConversion"/>
  </si>
  <si>
    <t>노르웨이</t>
    <phoneticPr fontId="1" type="noConversion"/>
  </si>
  <si>
    <t>폴란드</t>
    <phoneticPr fontId="1" type="noConversion"/>
  </si>
  <si>
    <t>포르투갈</t>
    <phoneticPr fontId="1" type="noConversion"/>
  </si>
  <si>
    <t>루마니아</t>
    <phoneticPr fontId="1" type="noConversion"/>
  </si>
  <si>
    <t>슬로바키아</t>
    <phoneticPr fontId="1" type="noConversion"/>
  </si>
  <si>
    <t>스페인</t>
    <phoneticPr fontId="1" type="noConversion"/>
  </si>
  <si>
    <t>스웨덴</t>
    <phoneticPr fontId="1" type="noConversion"/>
  </si>
  <si>
    <t>스위스</t>
    <phoneticPr fontId="1" type="noConversion"/>
  </si>
  <si>
    <t>오스트레일리아</t>
    <phoneticPr fontId="1" type="noConversion"/>
  </si>
  <si>
    <t>뉴질랜드</t>
    <phoneticPr fontId="1" type="noConversion"/>
  </si>
  <si>
    <t>구분별</t>
  </si>
  <si>
    <t>별정통신서비스</t>
  </si>
  <si>
    <t>실적치</t>
  </si>
  <si>
    <t/>
  </si>
  <si>
    <t>전망치</t>
  </si>
  <si>
    <t>부가통신서비스</t>
  </si>
  <si>
    <t>방송서비스</t>
  </si>
  <si>
    <t>통신기기</t>
  </si>
  <si>
    <t>방송기기</t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</si>
  <si>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</si>
  <si>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</si>
  <si>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</si>
  <si>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</si>
  <si>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</si>
  <si>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</si>
  <si>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[표1] 부문별 IT-BSI</t>
    <phoneticPr fontId="1" type="noConversion"/>
  </si>
  <si>
    <t>IT산업별</t>
    <phoneticPr fontId="1" type="noConversion"/>
  </si>
  <si>
    <t>류현진</t>
    <phoneticPr fontId="1" type="noConversion"/>
  </si>
  <si>
    <t>폰세</t>
    <phoneticPr fontId="1" type="noConversion"/>
  </si>
  <si>
    <t>한승혁</t>
    <phoneticPr fontId="1" type="noConversion"/>
  </si>
  <si>
    <t>최재훈</t>
    <phoneticPr fontId="1" type="noConversion"/>
  </si>
  <si>
    <t>포수</t>
    <phoneticPr fontId="1" type="noConversion"/>
  </si>
  <si>
    <t>이재원</t>
    <phoneticPr fontId="1" type="noConversion"/>
  </si>
  <si>
    <t>이도윤</t>
    <phoneticPr fontId="1" type="noConversion"/>
  </si>
  <si>
    <t>내야수</t>
    <phoneticPr fontId="1" type="noConversion"/>
  </si>
  <si>
    <t>노시환</t>
    <phoneticPr fontId="1" type="noConversion"/>
  </si>
  <si>
    <t>하주석</t>
    <phoneticPr fontId="1" type="noConversion"/>
  </si>
  <si>
    <t>채은성</t>
    <phoneticPr fontId="1" type="noConversion"/>
  </si>
  <si>
    <t>김인환</t>
    <phoneticPr fontId="1" type="noConversion"/>
  </si>
  <si>
    <t>문현빈</t>
    <phoneticPr fontId="1" type="noConversion"/>
  </si>
  <si>
    <t>황영묵</t>
    <phoneticPr fontId="1" type="noConversion"/>
  </si>
  <si>
    <t>이진영</t>
    <phoneticPr fontId="1" type="noConversion"/>
  </si>
  <si>
    <t>외야수</t>
    <phoneticPr fontId="1" type="noConversion"/>
  </si>
  <si>
    <t>김태연</t>
    <phoneticPr fontId="1" type="noConversion"/>
  </si>
  <si>
    <t>플로리얼</t>
    <phoneticPr fontId="1" type="noConversion"/>
  </si>
  <si>
    <t>최인호</t>
    <phoneticPr fontId="1" type="noConversion"/>
  </si>
  <si>
    <t>이원석</t>
    <phoneticPr fontId="1" type="noConversion"/>
  </si>
  <si>
    <t>이민재</t>
    <phoneticPr fontId="1" type="noConversion"/>
  </si>
  <si>
    <t>석탄류합</t>
  </si>
  <si>
    <t>석유류합</t>
  </si>
  <si>
    <t>가스류합</t>
  </si>
  <si>
    <t>전력</t>
  </si>
  <si>
    <t>음, 식료품</t>
    <phoneticPr fontId="1" type="noConversion"/>
  </si>
  <si>
    <t>담배</t>
    <phoneticPr fontId="1" type="noConversion"/>
  </si>
  <si>
    <t>섬유제품</t>
    <phoneticPr fontId="1" type="noConversion"/>
  </si>
  <si>
    <t>의류제품</t>
    <phoneticPr fontId="1" type="noConversion"/>
  </si>
  <si>
    <t>가죽제품</t>
    <phoneticPr fontId="1" type="noConversion"/>
  </si>
  <si>
    <t>나무제품</t>
    <phoneticPr fontId="1" type="noConversion"/>
  </si>
  <si>
    <t>업종</t>
    <phoneticPr fontId="1" type="noConversion"/>
  </si>
  <si>
    <t>에너지원</t>
    <phoneticPr fontId="1" type="noConversion"/>
  </si>
  <si>
    <t>mm</t>
  </si>
  <si>
    <t>[표1] 대륙별 국가별 온실가스 배출량</t>
    <phoneticPr fontId="1" type="noConversion"/>
  </si>
  <si>
    <t>2025년</t>
    <phoneticPr fontId="1" type="noConversion"/>
  </si>
  <si>
    <t>2024년</t>
    <phoneticPr fontId="1" type="noConversion"/>
  </si>
  <si>
    <t>2023년</t>
  </si>
  <si>
    <t>최대 총주차수 건물명</t>
    <phoneticPr fontId="1" type="noConversion"/>
  </si>
  <si>
    <t>2019년</t>
  </si>
  <si>
    <t>2020년</t>
  </si>
  <si>
    <t>[표1] 댐저수 현황</t>
    <phoneticPr fontId="1" type="noConversion"/>
  </si>
  <si>
    <t>[표1] 업종별/에너지원별 CO2 배출량</t>
    <phoneticPr fontId="1" type="noConversion"/>
  </si>
  <si>
    <t>조건</t>
    <phoneticPr fontId="1" type="noConversion"/>
  </si>
  <si>
    <t>총합계</t>
  </si>
  <si>
    <t>평균: 서울/경기도</t>
  </si>
  <si>
    <t>평균: 충청도</t>
  </si>
  <si>
    <t>평균: 강원도</t>
  </si>
  <si>
    <t>날짜</t>
  </si>
  <si>
    <t>가스류합 평균</t>
  </si>
  <si>
    <t>석유류합 평균</t>
  </si>
  <si>
    <t>석탄류합 평균</t>
  </si>
  <si>
    <t>전력 평균</t>
  </si>
  <si>
    <t>전체 평균</t>
  </si>
  <si>
    <t>가스류합 개수</t>
  </si>
  <si>
    <t>석유류합 개수</t>
  </si>
  <si>
    <t>석탄류합 개수</t>
  </si>
  <si>
    <t>전력 개수</t>
  </si>
  <si>
    <t>전체 개수</t>
  </si>
  <si>
    <t>류현진</t>
  </si>
  <si>
    <t>투수</t>
  </si>
  <si>
    <t>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</si>
</sst>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₩&quot;#,##0;[Red]\-&quot;₩&quot;#,##0"/>
    <numFmt numFmtId="41" formatCode="_-* #,##0_-;\-* #,##0_-;_-* &quot;-&quot;_-;_-@_-"/>
    <numFmt numFmtId="176" formatCode="[Red][&gt;=80]&quot;A&quot;;[Blue][&gt;=60]&quot;B&quot;;&quot;C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444444"/>
      <name val="맑은 고딕"/>
      <family val="3"/>
      <charset val="129"/>
      <scheme val="minor"/>
    </font>
    <font>
      <sz val="11"/>
      <color rgb="FF171717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0" fontId="0" fillId="0" borderId="0" xfId="2" applyNumberFormat="1" applyFont="1">
      <alignment vertical="center"/>
    </xf>
    <xf numFmtId="41" fontId="0" fillId="0" borderId="2" xfId="1" applyFont="1" applyBorder="1">
      <alignment vertical="center"/>
    </xf>
    <xf numFmtId="41" fontId="0" fillId="0" borderId="1" xfId="1" applyFont="1" applyBorder="1">
      <alignment vertical="center"/>
    </xf>
    <xf numFmtId="6" fontId="0" fillId="0" borderId="2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4" fillId="0" borderId="1" xfId="0" applyFont="1" applyBorder="1">
      <alignment vertical="center"/>
    </xf>
    <xf numFmtId="6" fontId="0" fillId="0" borderId="0" xfId="0" applyNumberFormat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176" fontId="0" fillId="0" borderId="1" xfId="0" applyNumberFormat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4" borderId="1" xfId="0" applyFill="1" applyBorder="1" applyAlignment="1">
      <alignment horizontal="center" vertical="center"/>
    </xf>
    <xf numFmtId="6" fontId="0" fillId="0" borderId="1" xfId="0" applyNumberForma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댐저수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2"/>
          <c:order val="1"/>
          <c:tx>
            <c:strRef>
              <c:f>'기타작업-2'!$A$8</c:f>
              <c:strCache>
                <c:ptCount val="1"/>
                <c:pt idx="0">
                  <c:v>평균저수율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'기타작업-2'!$D$3:$I$3</c:f>
              <c:strCache>
                <c:ptCount val="6"/>
                <c:pt idx="0">
                  <c:v>2020년</c:v>
                </c:pt>
                <c:pt idx="1">
                  <c:v>2021년</c:v>
                </c:pt>
                <c:pt idx="2">
                  <c:v>2022년</c:v>
                </c:pt>
                <c:pt idx="3">
                  <c:v>2023년</c:v>
                </c:pt>
                <c:pt idx="4">
                  <c:v>2024년</c:v>
                </c:pt>
                <c:pt idx="5">
                  <c:v>2025년</c:v>
                </c:pt>
              </c:strCache>
            </c:strRef>
          </c:cat>
          <c:val>
            <c:numRef>
              <c:f>'기타작업-2'!$D$8:$I$8</c:f>
              <c:numCache>
                <c:formatCode>General</c:formatCode>
                <c:ptCount val="6"/>
                <c:pt idx="0">
                  <c:v>42.3</c:v>
                </c:pt>
                <c:pt idx="1">
                  <c:v>47.2</c:v>
                </c:pt>
                <c:pt idx="2">
                  <c:v>45.7</c:v>
                </c:pt>
                <c:pt idx="3">
                  <c:v>52.8</c:v>
                </c:pt>
                <c:pt idx="4">
                  <c:v>62.3</c:v>
                </c:pt>
                <c:pt idx="5">
                  <c:v>65.400000000000006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F4-4458-86DF-8CE1BB90E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2934815"/>
        <c:axId val="1332929055"/>
      </c:areaChart>
      <c:lineChart>
        <c:grouping val="standard"/>
        <c:varyColors val="0"/>
        <c:ser>
          <c:idx val="0"/>
          <c:order val="0"/>
          <c:tx>
            <c:strRef>
              <c:f>'기타작업-2'!$A$4</c:f>
              <c:strCache>
                <c:ptCount val="1"/>
                <c:pt idx="0">
                  <c:v>강수량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'기타작업-2'!$D$3:$I$3</c:f>
              <c:strCache>
                <c:ptCount val="6"/>
                <c:pt idx="0">
                  <c:v>2020년</c:v>
                </c:pt>
                <c:pt idx="1">
                  <c:v>2021년</c:v>
                </c:pt>
                <c:pt idx="2">
                  <c:v>2022년</c:v>
                </c:pt>
                <c:pt idx="3">
                  <c:v>2023년</c:v>
                </c:pt>
                <c:pt idx="4">
                  <c:v>2024년</c:v>
                </c:pt>
                <c:pt idx="5">
                  <c:v>2025년</c:v>
                </c:pt>
              </c:strCache>
            </c:strRef>
          </c:cat>
          <c:val>
            <c:numRef>
              <c:f>'기타작업-2'!$D$4:$I$4</c:f>
              <c:numCache>
                <c:formatCode>#,##0</c:formatCode>
                <c:ptCount val="6"/>
                <c:pt idx="0" formatCode="General">
                  <c:v>925</c:v>
                </c:pt>
                <c:pt idx="1">
                  <c:v>1265</c:v>
                </c:pt>
                <c:pt idx="2" formatCode="General">
                  <c:v>877</c:v>
                </c:pt>
                <c:pt idx="3">
                  <c:v>1438</c:v>
                </c:pt>
                <c:pt idx="4">
                  <c:v>1076</c:v>
                </c:pt>
                <c:pt idx="5">
                  <c:v>1646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2F4-4458-86DF-8CE1BB90E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0232095"/>
        <c:axId val="1910230431"/>
      </c:lineChart>
      <c:catAx>
        <c:axId val="1910232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10230431"/>
        <c:crosses val="autoZero"/>
        <c:auto val="1"/>
        <c:lblAlgn val="ctr"/>
        <c:lblOffset val="100"/>
        <c:noMultiLvlLbl val="0"/>
      </c:catAx>
      <c:valAx>
        <c:axId val="1910230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'기타작업-2'!$B$4</c:f>
              <c:strCache>
                <c:ptCount val="1"/>
                <c:pt idx="0">
                  <c:v>mm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10232095"/>
        <c:crosses val="autoZero"/>
        <c:crossBetween val="between"/>
      </c:valAx>
      <c:valAx>
        <c:axId val="1332929055"/>
        <c:scaling>
          <c:orientation val="minMax"/>
        </c:scaling>
        <c:delete val="0"/>
        <c:axPos val="r"/>
        <c:title>
          <c:tx>
            <c:strRef>
              <c:f>'기타작업-2'!$B$8</c:f>
              <c:strCache>
                <c:ptCount val="1"/>
                <c:pt idx="0">
                  <c:v>%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32934815"/>
        <c:crosses val="max"/>
        <c:crossBetween val="between"/>
      </c:valAx>
      <c:catAx>
        <c:axId val="13329348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3292905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5</xdr:col>
      <xdr:colOff>0</xdr:colOff>
      <xdr:row>16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847850" y="2933700"/>
          <a:ext cx="1028700" cy="41910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3390900" y="2933700"/>
          <a:ext cx="1028700" cy="41910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</xdr:row>
      <xdr:rowOff>1</xdr:rowOff>
    </xdr:from>
    <xdr:to>
      <xdr:col>7</xdr:col>
      <xdr:colOff>0</xdr:colOff>
      <xdr:row>24</xdr:row>
      <xdr:rowOff>1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352425</xdr:colOff>
          <xdr:row>0</xdr:row>
          <xdr:rowOff>66675</xdr:rowOff>
        </xdr:from>
        <xdr:to>
          <xdr:col>5</xdr:col>
          <xdr:colOff>581025</xdr:colOff>
          <xdr:row>1</xdr:row>
          <xdr:rowOff>161925</xdr:rowOff>
        </xdr:to>
        <xdr:sp macro="" textlink="">
          <xdr:nvSpPr>
            <xdr:cNvPr id="7169" name="cmd포지션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GKPRTBDFN" refreshedDate="45923.456989120372" backgroundQuery="1" createdVersion="8" refreshedVersion="8" minRefreshableVersion="3" recordCount="0" supportSubquery="1" supportAdvancedDrill="1" xr:uid="{613173E3-DBF4-41A2-B5A0-2FABAAFA9C34}">
  <cacheSource type="external" connectionId="1"/>
  <cacheFields count="4">
    <cacheField name="[혈액보유현황].[날짜].[날짜]" caption="날짜" numFmtId="0" level="1">
      <sharedItems containsSemiMixedTypes="0" containsNonDate="0" containsDate="1" containsString="0" minDate="2025-01-01T00:00:00" maxDate="2026-01-01T00:00:00" count="365">
        <d v="2025-01-01T00:00:00"/>
        <d v="2025-01-02T00:00:00"/>
        <d v="2025-01-03T00:00:00"/>
        <d v="2025-01-04T00:00:00"/>
        <d v="2025-01-05T00:00:00"/>
        <d v="2025-01-06T00:00:00"/>
        <d v="2025-01-07T00:00:00"/>
        <d v="2025-01-08T00:00:00"/>
        <d v="2025-01-09T00:00:00"/>
        <d v="2025-01-10T00:00:00"/>
        <d v="2025-01-11T00:00:00"/>
        <d v="2025-01-12T00:00:00"/>
        <d v="2025-01-13T00:00:00"/>
        <d v="2025-01-14T00:00:00"/>
        <d v="2025-01-15T00:00:00"/>
        <d v="2025-01-16T00:00:00"/>
        <d v="2025-01-17T00:00:00"/>
        <d v="2025-01-18T00:00:00"/>
        <d v="2025-01-19T00:00:00"/>
        <d v="2025-01-20T00:00:00"/>
        <d v="2025-01-21T00:00:00"/>
        <d v="2025-01-22T00:00:00"/>
        <d v="2025-01-23T00:00:00"/>
        <d v="2025-01-24T00:00:00"/>
        <d v="2025-01-25T00:00:00"/>
        <d v="2025-01-26T00:00:00"/>
        <d v="2025-01-27T00:00:00"/>
        <d v="2025-01-28T00:00:00"/>
        <d v="2025-01-29T00:00:00"/>
        <d v="2025-01-30T00:00:00"/>
        <d v="2025-01-31T00:00:00"/>
        <d v="2025-02-01T00:00:00"/>
        <d v="2025-02-02T00:00:00"/>
        <d v="2025-02-03T00:00:00"/>
        <d v="2025-02-04T00:00:00"/>
        <d v="2025-02-05T00:00:00"/>
        <d v="2025-02-06T00:00:00"/>
        <d v="2025-02-07T00:00:00"/>
        <d v="2025-02-08T00:00:00"/>
        <d v="2025-02-09T00:00:00"/>
        <d v="2025-02-10T00:00:00"/>
        <d v="2025-02-11T00:00:00"/>
        <d v="2025-02-12T00:00:00"/>
        <d v="2025-02-13T00:00:00"/>
        <d v="2025-02-14T00:00:00"/>
        <d v="2025-02-15T00:00:00"/>
        <d v="2025-02-16T00:00:00"/>
        <d v="2025-02-17T00:00:00"/>
        <d v="2025-02-18T00:00:00"/>
        <d v="2025-02-19T00:00:00"/>
        <d v="2025-02-20T00:00:00"/>
        <d v="2025-02-21T00:00:00"/>
        <d v="2025-02-22T00:00:00"/>
        <d v="2025-02-23T00:00:00"/>
        <d v="2025-02-24T00:00:00"/>
        <d v="2025-02-25T00:00:00"/>
        <d v="2025-02-26T00:00:00"/>
        <d v="2025-02-27T00:00:00"/>
        <d v="2025-02-28T00:00:00"/>
        <d v="2025-03-01T00:00:00"/>
        <d v="2025-03-02T00:00:00"/>
        <d v="2025-03-03T00:00:00"/>
        <d v="2025-03-04T00:00:00"/>
        <d v="2025-03-05T00:00:00"/>
        <d v="2025-03-06T00:00:00"/>
        <d v="2025-03-07T00:00:00"/>
        <d v="2025-03-08T00:00:00"/>
        <d v="2025-03-09T00:00:00"/>
        <d v="2025-03-10T00:00:00"/>
        <d v="2025-03-11T00:00:00"/>
        <d v="2025-03-12T00:00:00"/>
        <d v="2025-03-13T00:00:00"/>
        <d v="2025-03-14T00:00:00"/>
        <d v="2025-03-15T00:00:00"/>
        <d v="2025-03-16T00:00:00"/>
        <d v="2025-03-17T00:00:00"/>
        <d v="2025-03-18T00:00:00"/>
        <d v="2025-03-19T00:00:00"/>
        <d v="2025-03-20T00:00:00"/>
        <d v="2025-03-21T00:00:00"/>
        <d v="2025-03-22T00:00:00"/>
        <d v="2025-03-23T00:00:00"/>
        <d v="2025-03-24T00:00:00"/>
        <d v="2025-03-25T00:00:00"/>
        <d v="2025-03-26T00:00:00"/>
        <d v="2025-03-27T00:00:00"/>
        <d v="2025-03-28T00:00:00"/>
        <d v="2025-03-29T00:00:00"/>
        <d v="2025-03-30T00:00:00"/>
        <d v="2025-03-31T00:00:00"/>
        <d v="2025-04-01T00:00:00"/>
        <d v="2025-04-02T00:00:00"/>
        <d v="2025-04-03T00:00:00"/>
        <d v="2025-04-04T00:00:00"/>
        <d v="2025-04-05T00:00:00"/>
        <d v="2025-04-06T00:00:00"/>
        <d v="2025-04-07T00:00:00"/>
        <d v="2025-04-08T00:00:00"/>
        <d v="2025-04-09T00:00:00"/>
        <d v="2025-04-10T00:00:00"/>
        <d v="2025-04-11T00:00:00"/>
        <d v="2025-04-12T00:00:00"/>
        <d v="2025-04-13T00:00:00"/>
        <d v="2025-04-14T00:00:00"/>
        <d v="2025-04-15T00:00:00"/>
        <d v="2025-04-16T00:00:00"/>
        <d v="2025-04-17T00:00:00"/>
        <d v="2025-04-18T00:00:00"/>
        <d v="2025-04-19T00:00:00"/>
        <d v="2025-04-20T00:00:00"/>
        <d v="2025-04-21T00:00:00"/>
        <d v="2025-04-22T00:00:00"/>
        <d v="2025-04-23T00:00:00"/>
        <d v="2025-04-24T00:00:00"/>
        <d v="2025-04-25T00:00:00"/>
        <d v="2025-04-26T00:00:00"/>
        <d v="2025-04-27T00:00:00"/>
        <d v="2025-04-28T00:00:00"/>
        <d v="2025-04-29T00:00:00"/>
        <d v="2025-04-30T00:00:00"/>
        <d v="2025-05-01T00:00:00"/>
        <d v="2025-05-02T00:00:00"/>
        <d v="2025-05-03T00:00:00"/>
        <d v="2025-05-04T00:00:00"/>
        <d v="2025-05-05T00:00:00"/>
        <d v="2025-05-06T00:00:00"/>
        <d v="2025-05-07T00:00:00"/>
        <d v="2025-05-08T00:00:00"/>
        <d v="2025-05-09T00:00:00"/>
        <d v="2025-05-10T00:00:00"/>
        <d v="2025-05-11T00:00:00"/>
        <d v="2025-05-12T00:00:00"/>
        <d v="2025-05-13T00:00:00"/>
        <d v="2025-05-14T00:00:00"/>
        <d v="2025-05-15T00:00:00"/>
        <d v="2025-05-16T00:00:00"/>
        <d v="2025-05-17T00:00:00"/>
        <d v="2025-05-18T00:00:00"/>
        <d v="2025-05-19T00:00:00"/>
        <d v="2025-05-20T00:00:00"/>
        <d v="2025-05-21T00:00:00"/>
        <d v="2025-05-22T00:00:00"/>
        <d v="2025-05-23T00:00:00"/>
        <d v="2025-05-24T00:00:00"/>
        <d v="2025-05-25T00:00:00"/>
        <d v="2025-05-26T00:00:00"/>
        <d v="2025-05-27T00:00:00"/>
        <d v="2025-05-28T00:00:00"/>
        <d v="2025-05-29T00:00:00"/>
        <d v="2025-05-30T00:00:00"/>
        <d v="2025-05-31T00:00:00"/>
        <d v="2025-06-01T00:00:00"/>
        <d v="2025-06-02T00:00:00"/>
        <d v="2025-06-03T00:00:00"/>
        <d v="2025-06-04T00:00:00"/>
        <d v="2025-06-05T00:00:00"/>
        <d v="2025-06-06T00:00:00"/>
        <d v="2025-06-07T00:00:00"/>
        <d v="2025-06-08T00:00:00"/>
        <d v="2025-06-09T00:00:00"/>
        <d v="2025-06-10T00:00:00"/>
        <d v="2025-06-11T00:00:00"/>
        <d v="2025-06-12T00:00:00"/>
        <d v="2025-06-13T00:00:00"/>
        <d v="2025-06-14T00:00:00"/>
        <d v="2025-06-15T00:00:00"/>
        <d v="2025-06-16T00:00:00"/>
        <d v="2025-06-17T00:00:00"/>
        <d v="2025-06-18T00:00:00"/>
        <d v="2025-06-19T00:00:00"/>
        <d v="2025-06-20T00:00:00"/>
        <d v="2025-06-21T00:00:00"/>
        <d v="2025-06-22T00:00:00"/>
        <d v="2025-06-23T00:00:00"/>
        <d v="2025-06-24T00:00:00"/>
        <d v="2025-06-25T00:00:00"/>
        <d v="2025-06-26T00:00:00"/>
        <d v="2025-06-27T00:00:00"/>
        <d v="2025-06-28T00:00:00"/>
        <d v="2025-06-29T00:00:00"/>
        <d v="2025-06-30T00:00:00"/>
        <d v="2025-07-01T00:00:00"/>
        <d v="2025-07-02T00:00:00"/>
        <d v="2025-07-03T00:00:00"/>
        <d v="2025-07-04T00:00:00"/>
        <d v="2025-07-05T00:00:00"/>
        <d v="2025-07-06T00:00:00"/>
        <d v="2025-07-07T00:00:00"/>
        <d v="2025-07-08T00:00:00"/>
        <d v="2025-07-09T00:00:00"/>
        <d v="2025-07-10T00:00:00"/>
        <d v="2025-07-11T00:00:00"/>
        <d v="2025-07-12T00:00:00"/>
        <d v="2025-07-13T00:00:00"/>
        <d v="2025-07-14T00:00:00"/>
        <d v="2025-07-15T00:00:00"/>
        <d v="2025-07-16T00:00:00"/>
        <d v="2025-07-17T00:00:00"/>
        <d v="2025-07-18T00:00:00"/>
        <d v="2025-07-19T00:00:00"/>
        <d v="2025-07-20T00:00:00"/>
        <d v="2025-07-21T00:00:00"/>
        <d v="2025-07-22T00:00:00"/>
        <d v="2025-07-23T00:00:00"/>
        <d v="2025-07-24T00:00:00"/>
        <d v="2025-07-25T00:00:00"/>
        <d v="2025-07-26T00:00:00"/>
        <d v="2025-07-27T00:00:00"/>
        <d v="2025-07-28T00:00:00"/>
        <d v="2025-07-29T00:00:00"/>
        <d v="2025-07-30T00:00:00"/>
        <d v="2025-07-31T00:00:00"/>
        <d v="2025-08-01T00:00:00"/>
        <d v="2025-08-02T00:00:00"/>
        <d v="2025-08-03T00:00:00"/>
        <d v="2025-08-04T00:00:00"/>
        <d v="2025-08-05T00:00:00"/>
        <d v="2025-08-06T00:00:00"/>
        <d v="2025-08-07T00:00:00"/>
        <d v="2025-08-08T00:00:00"/>
        <d v="2025-08-09T00:00:00"/>
        <d v="2025-08-10T00:00:00"/>
        <d v="2025-08-11T00:00:00"/>
        <d v="2025-08-12T00:00:00"/>
        <d v="2025-08-13T00:00:00"/>
        <d v="2025-08-14T00:00:00"/>
        <d v="2025-08-15T00:00:00"/>
        <d v="2025-08-16T00:00:00"/>
        <d v="2025-08-17T00:00:00"/>
        <d v="2025-08-18T00:00:00"/>
        <d v="2025-08-19T00:00:00"/>
        <d v="2025-08-20T00:00:00"/>
        <d v="2025-08-21T00:00:00"/>
        <d v="2025-08-22T00:00:00"/>
        <d v="2025-08-23T00:00:00"/>
        <d v="2025-08-24T00:00:00"/>
        <d v="2025-08-25T00:00:00"/>
        <d v="2025-08-26T00:00:00"/>
        <d v="2025-08-27T00:00:00"/>
        <d v="2025-08-28T00:00:00"/>
        <d v="2025-08-29T00:00:00"/>
        <d v="2025-08-30T00:00:00"/>
        <d v="2025-08-31T00:00:00"/>
        <d v="2025-09-01T00:00:00"/>
        <d v="2025-09-02T00:00:00"/>
        <d v="2025-09-03T00:00:00"/>
        <d v="2025-09-04T00:00:00"/>
        <d v="2025-09-05T00:00:00"/>
        <d v="2025-09-06T00:00:00"/>
        <d v="2025-09-07T00:00:00"/>
        <d v="2025-09-08T00:00:00"/>
        <d v="2025-09-09T00:00:00"/>
        <d v="2025-09-10T00:00:00"/>
        <d v="2025-09-11T00:00:00"/>
        <d v="2025-09-12T00:00:00"/>
        <d v="2025-09-13T00:00:00"/>
        <d v="2025-09-14T00:00:00"/>
        <d v="2025-09-15T00:00:00"/>
        <d v="2025-09-16T00:00:00"/>
        <d v="2025-09-17T00:00:00"/>
        <d v="2025-09-18T00:00:00"/>
        <d v="2025-09-19T00:00:00"/>
        <d v="2025-09-20T00:00:00"/>
        <d v="2025-09-21T00:00:00"/>
        <d v="2025-09-22T00:00:00"/>
        <d v="2025-09-23T00:00:00"/>
        <d v="2025-09-24T00:00:00"/>
        <d v="2025-09-25T00:00:00"/>
        <d v="2025-09-26T00:00:00"/>
        <d v="2025-09-27T00:00:00"/>
        <d v="2025-09-28T00:00:00"/>
        <d v="2025-09-29T00:00:00"/>
        <d v="2025-09-30T00:00:00"/>
        <d v="2025-10-01T00:00:00"/>
        <d v="2025-10-02T00:00:00"/>
        <d v="2025-10-03T00:00:00"/>
        <d v="2025-10-04T00:00:00"/>
        <d v="2025-10-05T00:00:00"/>
        <d v="2025-10-06T00:00:00"/>
        <d v="2025-10-07T00:00:00"/>
        <d v="2025-10-08T00:00:00"/>
        <d v="2025-10-09T00:00:00"/>
        <d v="2025-10-10T00:00:00"/>
        <d v="2025-10-11T00:00:00"/>
        <d v="2025-10-12T00:00:00"/>
        <d v="2025-10-13T00:00:00"/>
        <d v="2025-10-14T00:00:00"/>
        <d v="2025-10-15T00:00:00"/>
        <d v="2025-10-16T00:00:00"/>
        <d v="2025-10-17T00:00:00"/>
        <d v="2025-10-18T00:00:00"/>
        <d v="2025-10-19T00:00:00"/>
        <d v="2025-10-20T00:00:00"/>
        <d v="2025-10-21T00:00:00"/>
        <d v="2025-10-22T00:00:00"/>
        <d v="2025-10-23T00:00:00"/>
        <d v="2025-10-24T00:00:00"/>
        <d v="2025-10-25T00:00:00"/>
        <d v="2025-10-26T00:00:00"/>
        <d v="2025-10-27T00:00:00"/>
        <d v="2025-10-28T00:00:00"/>
        <d v="2025-10-29T00:00:00"/>
        <d v="2025-10-30T00:00:00"/>
        <d v="2025-10-31T00:00:00"/>
        <d v="2025-11-01T00:00:00"/>
        <d v="2025-11-02T00:00:00"/>
        <d v="2025-11-03T00:00:00"/>
        <d v="2025-11-04T00:00:00"/>
        <d v="2025-11-05T00:00:00"/>
        <d v="2025-11-06T00:00:00"/>
        <d v="2025-11-07T00:00:00"/>
        <d v="2025-11-08T00:00:00"/>
        <d v="2025-11-09T00:00:00"/>
        <d v="2025-11-10T00:00:00"/>
        <d v="2025-11-11T00:00:00"/>
        <d v="2025-11-12T00:00:00"/>
        <d v="2025-11-13T00:00:00"/>
        <d v="2025-11-14T00:00:00"/>
        <d v="2025-11-15T00:00:00"/>
        <d v="2025-11-16T00:00:00"/>
        <d v="2025-11-17T00:00:00"/>
        <d v="2025-11-18T00:00:00"/>
        <d v="2025-11-19T00:00:00"/>
        <d v="2025-11-20T00:00:00"/>
        <d v="2025-11-21T00:00:00"/>
        <d v="2025-11-22T00:00:00"/>
        <d v="2025-11-23T00:00:00"/>
        <d v="2025-11-24T00:00:00"/>
        <d v="2025-11-25T00:00:00"/>
        <d v="2025-11-26T00:00:00"/>
        <d v="2025-11-27T00:00:00"/>
        <d v="2025-11-28T00:00:00"/>
        <d v="2025-11-29T00:00:00"/>
        <d v="2025-11-30T00:00:00"/>
        <d v="2025-12-01T00:00:00"/>
        <d v="2025-12-02T00:00:00"/>
        <d v="2025-12-03T00:00:00"/>
        <d v="2025-12-04T00:00:00"/>
        <d v="2025-12-05T00:00:00"/>
        <d v="2025-12-06T00:00:00"/>
        <d v="2025-12-07T00:00:00"/>
        <d v="2025-12-08T00:00:00"/>
        <d v="2025-12-09T00:00:00"/>
        <d v="2025-12-10T00:00:00"/>
        <d v="2025-12-11T00:00:00"/>
        <d v="2025-12-12T00:00:00"/>
        <d v="2025-12-13T00:00:00"/>
        <d v="2025-12-14T00:00:00"/>
        <d v="2025-12-15T00:00:00"/>
        <d v="2025-12-16T00:00:00"/>
        <d v="2025-12-17T00:00:00"/>
        <d v="2025-12-18T00:00:00"/>
        <d v="2025-12-19T00:00:00"/>
        <d v="2025-12-20T00:00:00"/>
        <d v="2025-12-21T00:00:00"/>
        <d v="2025-12-22T00:00:00"/>
        <d v="2025-12-23T00:00:00"/>
        <d v="2025-12-24T00:00:00"/>
        <d v="2025-12-25T00:00:00"/>
        <d v="2025-12-26T00:00:00"/>
        <d v="2025-12-27T00:00:00"/>
        <d v="2025-12-28T00:00:00"/>
        <d v="2025-12-29T00:00:00"/>
        <d v="2025-12-30T00:00:00"/>
        <d v="2025-12-31T00:00:00"/>
      </sharedItems>
    </cacheField>
    <cacheField name="[Measures].[평균: 서울/경기도]" caption="평균: 서울/경기도" numFmtId="0" hierarchy="9" level="32767"/>
    <cacheField name="[Measures].[평균: 충청도]" caption="평균: 충청도" numFmtId="0" hierarchy="11" level="32767"/>
    <cacheField name="[Measures].[평균: 강원도]" caption="평균: 강원도" numFmtId="0" hierarchy="13" level="32767"/>
  </cacheFields>
  <cacheHierarchies count="14">
    <cacheHierarchy uniqueName="[혈액보유현황].[날짜]" caption="날짜" attribute="1" time="1" defaultMemberUniqueName="[혈액보유현황].[날짜].[All]" allUniqueName="[혈액보유현황].[날짜].[All]" dimensionUniqueName="[혈액보유현황]" displayFolder="" count="2" memberValueDatatype="7" unbalanced="0">
      <fieldsUsage count="2">
        <fieldUsage x="-1"/>
        <fieldUsage x="0"/>
      </fieldsUsage>
    </cacheHierarchy>
    <cacheHierarchy uniqueName="[혈액보유현황].[서울/경기도]" caption="서울/경기도" attribute="1" defaultMemberUniqueName="[혈액보유현황].[서울/경기도].[All]" allUniqueName="[혈액보유현황].[서울/경기도].[All]" dimensionUniqueName="[혈액보유현황]" displayFolder="" count="0" memberValueDatatype="20" unbalanced="0"/>
    <cacheHierarchy uniqueName="[혈액보유현황].[충청도]" caption="충청도" attribute="1" defaultMemberUniqueName="[혈액보유현황].[충청도].[All]" allUniqueName="[혈액보유현황].[충청도].[All]" dimensionUniqueName="[혈액보유현황]" displayFolder="" count="0" memberValueDatatype="20" unbalanced="0"/>
    <cacheHierarchy uniqueName="[혈액보유현황].[강원도]" caption="강원도" attribute="1" defaultMemberUniqueName="[혈액보유현황].[강원도].[All]" allUniqueName="[혈액보유현황].[강원도].[All]" dimensionUniqueName="[혈액보유현황]" displayFolder="" count="0" memberValueDatatype="20" unbalanced="0"/>
    <cacheHierarchy uniqueName="[혈액보유현황].[날짜(월)]" caption="날짜(월)" attribute="1" defaultMemberUniqueName="[혈액보유현황].[날짜(월)].[All]" allUniqueName="[혈액보유현황].[날짜(월)].[All]" dimensionUniqueName="[혈액보유현황]" displayFolder="" count="0" memberValueDatatype="130" unbalanced="0"/>
    <cacheHierarchy uniqueName="[혈액보유현황].[날짜(월 인덱스)]" caption="날짜(월 인덱스)" attribute="1" defaultMemberUniqueName="[혈액보유현황].[날짜(월 인덱스)].[All]" allUniqueName="[혈액보유현황].[날짜(월 인덱스)].[All]" dimensionUniqueName="[혈액보유현황]" displayFolder="" count="0" memberValueDatatype="20" unbalanced="0" hidden="1"/>
    <cacheHierarchy uniqueName="[Measures].[__XL_Count 혈액보유현황]" caption="__XL_Count 혈액보유현황" measure="1" displayFolder="" measureGroup="혈액보유현황" count="0" hidden="1"/>
    <cacheHierarchy uniqueName="[Measures].[__No measures defined]" caption="__No measures defined" measure="1" displayFolder="" count="0" hidden="1"/>
    <cacheHierarchy uniqueName="[Measures].[합계: 서울/경기도]" caption="합계: 서울/경기도" measure="1" displayFolder="" measureGroup="혈액보유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서울/경기도]" caption="평균: 서울/경기도" measure="1" displayFolder="" measureGroup="혈액보유현황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충청도]" caption="합계: 충청도" measure="1" displayFolder="" measureGroup="혈액보유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충청도]" caption="평균: 충청도" measure="1" displayFolder="" measureGroup="혈액보유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강원도]" caption="합계: 강원도" measure="1" displayFolder="" measureGroup="혈액보유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강원도]" caption="평균: 강원도" measure="1" displayFolder="" measureGroup="혈액보유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혈액보유현황" uniqueName="[혈액보유현황]" caption="혈액보유현황"/>
  </dimensions>
  <measureGroups count="1">
    <measureGroup name="혈액보유현황" caption="혈액보유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BDB05E-9E1A-4809-A384-5D6D1505ACF2}" name="피벗 테이블1" cacheId="2" applyNumberFormats="0" applyBorderFormats="0" applyFontFormats="0" applyPatternFormats="0" applyAlignmentFormats="0" applyWidthHeightFormats="1" dataCaption="값" updatedVersion="8" minRefreshableVersion="3" useAutoFormatting="1" subtotalHiddenItems="1" itemPrintTitles="1" createdVersion="8" indent="0" compact="0" outline="1" outlineData="1" compactData="0" multipleFieldFilters="0">
  <location ref="B2:E368" firstHeaderRow="0" firstDataRow="1" firstDataCol="1"/>
  <pivotFields count="4">
    <pivotField axis="axisRow" compact="0" allDrilled="1" showAll="0" dataSourceSort="1" defaultSubtotal="0" defaultAttributeDrillState="1">
      <items count="3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</items>
    </pivotField>
    <pivotField dataField="1" compact="0" subtotalTop="0" showAll="0" defaultSubtotal="0"/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36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서울/경기도" fld="1" subtotal="average" baseField="0" baseItem="0"/>
    <dataField name="평균: 충청도" fld="2" subtotal="average" baseField="0" baseItem="0"/>
    <dataField name="평균: 강원도" fld="3" subtotal="average" baseField="0" baseItem="0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합계: 서울/경기도"/>
    <pivotHierarchy dragToData="1" caption="평균: 서울/경기도"/>
    <pivotHierarchy dragToData="1" caption="합계: 충청도"/>
    <pivotHierarchy dragToData="1" caption="평균: 충청도"/>
    <pivotHierarchy dragToData="1" caption="합계: 강원도"/>
    <pivotHierarchy dragToData="1" caption="평균: 강원도"/>
  </pivotHierarchies>
  <pivotTableStyleInfo name="PivotStyleLight16" showRowHeaders="1" showColHeaders="1" showRowStripes="0" showColStripes="0" showLastColumn="1"/>
  <rowHierarchiesUsage count="1">
    <rowHierarchyUsage hierarchyUsage="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혈액보유현황">
        <x15:activeTabTopLevelEntity name="[혈액보유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D8509-E90F-4164-A593-09D39D5828A1}">
  <sheetPr codeName="Sheet1"/>
  <dimension ref="A1:O40"/>
  <sheetViews>
    <sheetView zoomScaleNormal="100" workbookViewId="0"/>
  </sheetViews>
  <sheetFormatPr defaultRowHeight="16.5" x14ac:dyDescent="0.3"/>
  <cols>
    <col min="1" max="1" width="11.875" customWidth="1"/>
    <col min="2" max="2" width="15.25" customWidth="1"/>
    <col min="3" max="7" width="11.375" customWidth="1"/>
    <col min="8" max="8" width="3.125" customWidth="1"/>
  </cols>
  <sheetData>
    <row r="1" spans="1:15" x14ac:dyDescent="0.3">
      <c r="A1" s="9" t="s">
        <v>178</v>
      </c>
    </row>
    <row r="2" spans="1:15" x14ac:dyDescent="0.3">
      <c r="A2" s="2" t="s">
        <v>17</v>
      </c>
      <c r="B2" s="2" t="s">
        <v>18</v>
      </c>
      <c r="C2" s="2" t="s">
        <v>19</v>
      </c>
      <c r="D2" s="2" t="s">
        <v>20</v>
      </c>
      <c r="E2" s="2" t="s">
        <v>181</v>
      </c>
      <c r="F2" s="2" t="s">
        <v>180</v>
      </c>
      <c r="G2" s="2" t="s">
        <v>179</v>
      </c>
      <c r="I2" s="17" t="s">
        <v>187</v>
      </c>
    </row>
    <row r="3" spans="1:15" x14ac:dyDescent="0.3">
      <c r="A3" s="1" t="s">
        <v>89</v>
      </c>
      <c r="B3" s="8" t="s">
        <v>102</v>
      </c>
      <c r="C3" s="6">
        <v>117769.7</v>
      </c>
      <c r="D3" s="6">
        <v>116679.9</v>
      </c>
      <c r="E3" s="6">
        <v>107420.5</v>
      </c>
      <c r="F3" s="6">
        <v>110195.9</v>
      </c>
      <c r="G3" s="6">
        <v>103576.1</v>
      </c>
      <c r="I3" t="b">
        <f>AND(G3&gt;=AVERAGE(C3:F3), A3&lt;&gt;"유럽")</f>
        <v>0</v>
      </c>
    </row>
    <row r="4" spans="1:15" x14ac:dyDescent="0.3">
      <c r="A4" s="1" t="s">
        <v>89</v>
      </c>
      <c r="B4" s="8" t="s">
        <v>86</v>
      </c>
      <c r="C4" s="6">
        <v>851695.3</v>
      </c>
      <c r="D4" s="6">
        <v>796759.5</v>
      </c>
      <c r="E4" s="6">
        <v>731754.8</v>
      </c>
      <c r="F4" s="6">
        <v>759600</v>
      </c>
      <c r="G4" s="6">
        <v>749965</v>
      </c>
    </row>
    <row r="5" spans="1:15" x14ac:dyDescent="0.3">
      <c r="A5" s="1" t="s">
        <v>88</v>
      </c>
      <c r="B5" s="8" t="s">
        <v>85</v>
      </c>
      <c r="C5" s="6">
        <v>1242715.7</v>
      </c>
      <c r="D5" s="6">
        <v>1207742.3999999999</v>
      </c>
      <c r="E5" s="6">
        <v>1144932.5</v>
      </c>
      <c r="F5" s="6">
        <v>1168094.5</v>
      </c>
      <c r="G5" s="6">
        <v>1133600</v>
      </c>
      <c r="I5" s="2" t="s">
        <v>17</v>
      </c>
      <c r="J5" s="2" t="s">
        <v>18</v>
      </c>
      <c r="K5" s="2" t="s">
        <v>19</v>
      </c>
      <c r="L5" s="2" t="s">
        <v>20</v>
      </c>
      <c r="M5" s="2" t="s">
        <v>181</v>
      </c>
      <c r="N5" s="2" t="s">
        <v>180</v>
      </c>
      <c r="O5" s="2" t="s">
        <v>179</v>
      </c>
    </row>
    <row r="6" spans="1:15" x14ac:dyDescent="0.3">
      <c r="A6" s="1" t="s">
        <v>89</v>
      </c>
      <c r="B6" s="8" t="s">
        <v>120</v>
      </c>
      <c r="C6" s="6">
        <v>118444.4</v>
      </c>
      <c r="D6" s="6">
        <v>115188.7</v>
      </c>
      <c r="E6" s="6">
        <v>111374.7</v>
      </c>
      <c r="F6" s="6">
        <v>115273.3</v>
      </c>
      <c r="G6" s="6">
        <v>109715</v>
      </c>
      <c r="I6" s="1" t="s">
        <v>88</v>
      </c>
      <c r="J6" s="8" t="s">
        <v>95</v>
      </c>
      <c r="K6" s="6">
        <v>80346.2</v>
      </c>
      <c r="L6" s="6">
        <v>81397.7</v>
      </c>
      <c r="M6" s="6">
        <v>79741.399999999994</v>
      </c>
      <c r="N6" s="6">
        <v>78663.3</v>
      </c>
      <c r="O6" s="6">
        <v>81348.899999999994</v>
      </c>
    </row>
    <row r="7" spans="1:15" x14ac:dyDescent="0.3">
      <c r="A7" s="1" t="s">
        <v>89</v>
      </c>
      <c r="B7" s="8" t="s">
        <v>115</v>
      </c>
      <c r="C7" s="6">
        <v>2019.8</v>
      </c>
      <c r="D7" s="6">
        <v>2127.9</v>
      </c>
      <c r="E7" s="6">
        <v>2085.8000000000002</v>
      </c>
      <c r="F7" s="6">
        <v>2098.6999999999998</v>
      </c>
      <c r="G7" s="6">
        <v>2262.6999999999998</v>
      </c>
      <c r="I7" s="1" t="s">
        <v>88</v>
      </c>
      <c r="J7" s="8" t="s">
        <v>94</v>
      </c>
      <c r="K7" s="6">
        <v>8846.1</v>
      </c>
      <c r="L7" s="6">
        <v>8895.9</v>
      </c>
      <c r="M7" s="6">
        <v>8523.5</v>
      </c>
      <c r="N7" s="6">
        <v>8725.6</v>
      </c>
      <c r="O7" s="6">
        <v>8778.5</v>
      </c>
    </row>
    <row r="8" spans="1:15" x14ac:dyDescent="0.3">
      <c r="A8" s="1" t="s">
        <v>89</v>
      </c>
      <c r="B8" s="8" t="s">
        <v>124</v>
      </c>
      <c r="C8" s="6">
        <v>46714.1</v>
      </c>
      <c r="D8" s="6">
        <v>46465</v>
      </c>
      <c r="E8" s="6">
        <v>43796.7</v>
      </c>
      <c r="F8" s="6">
        <v>45137.599999999999</v>
      </c>
      <c r="G8" s="6">
        <v>41630.400000000001</v>
      </c>
      <c r="I8" s="1" t="s">
        <v>88</v>
      </c>
      <c r="J8" s="8" t="s">
        <v>97</v>
      </c>
      <c r="K8" s="6">
        <v>523108</v>
      </c>
      <c r="L8" s="6">
        <v>508725.9</v>
      </c>
      <c r="M8" s="6">
        <v>523990.8</v>
      </c>
      <c r="N8" s="6">
        <v>564389.80000000005</v>
      </c>
      <c r="O8" s="6">
        <v>558270.5</v>
      </c>
    </row>
    <row r="9" spans="1:15" x14ac:dyDescent="0.3">
      <c r="A9" s="1" t="s">
        <v>88</v>
      </c>
      <c r="B9" s="8" t="s">
        <v>87</v>
      </c>
      <c r="C9" s="6">
        <v>725027.3</v>
      </c>
      <c r="D9" s="6">
        <v>699213.7</v>
      </c>
      <c r="E9" s="6">
        <v>654445.5</v>
      </c>
      <c r="F9" s="6">
        <v>676647.9</v>
      </c>
      <c r="G9" s="6"/>
    </row>
    <row r="10" spans="1:15" x14ac:dyDescent="0.3">
      <c r="A10" s="1" t="s">
        <v>89</v>
      </c>
      <c r="B10" s="8" t="s">
        <v>106</v>
      </c>
      <c r="C10" s="6">
        <v>55933.7</v>
      </c>
      <c r="D10" s="6">
        <v>52645.8</v>
      </c>
      <c r="E10" s="6">
        <v>47653.7</v>
      </c>
      <c r="F10" s="6">
        <v>47603.7</v>
      </c>
      <c r="G10" s="6">
        <v>45700.1</v>
      </c>
    </row>
    <row r="11" spans="1:15" x14ac:dyDescent="0.3">
      <c r="A11" s="1" t="s">
        <v>89</v>
      </c>
      <c r="B11" s="8" t="s">
        <v>105</v>
      </c>
      <c r="C11" s="6">
        <v>19950.3</v>
      </c>
      <c r="D11" s="6">
        <v>14508.1</v>
      </c>
      <c r="E11" s="6">
        <v>11343.4</v>
      </c>
      <c r="F11" s="6">
        <v>12579</v>
      </c>
      <c r="G11" s="6">
        <v>13951.6</v>
      </c>
    </row>
    <row r="12" spans="1:15" x14ac:dyDescent="0.3">
      <c r="A12" s="1" t="s">
        <v>93</v>
      </c>
      <c r="B12" s="8" t="s">
        <v>100</v>
      </c>
      <c r="C12" s="6">
        <v>180727.2</v>
      </c>
      <c r="D12" s="6"/>
      <c r="E12" s="6"/>
      <c r="F12" s="6"/>
      <c r="G12" s="6"/>
    </row>
    <row r="13" spans="1:15" x14ac:dyDescent="0.3">
      <c r="A13" s="1" t="s">
        <v>89</v>
      </c>
      <c r="B13" s="8" t="s">
        <v>101</v>
      </c>
      <c r="C13" s="6">
        <v>92202.4</v>
      </c>
      <c r="D13" s="6">
        <v>92291.6</v>
      </c>
      <c r="E13" s="6">
        <v>89940.3</v>
      </c>
      <c r="F13" s="6">
        <v>91988.2</v>
      </c>
      <c r="G13" s="6"/>
    </row>
    <row r="14" spans="1:15" x14ac:dyDescent="0.3">
      <c r="A14" s="1" t="s">
        <v>88</v>
      </c>
      <c r="B14" s="8" t="s">
        <v>96</v>
      </c>
      <c r="C14" s="6">
        <v>383836.6</v>
      </c>
      <c r="D14" s="6">
        <v>352690.7</v>
      </c>
      <c r="E14" s="6">
        <v>333971</v>
      </c>
      <c r="F14" s="6">
        <v>338123.4</v>
      </c>
      <c r="G14" s="6"/>
    </row>
    <row r="15" spans="1:15" x14ac:dyDescent="0.3">
      <c r="A15" s="1" t="s">
        <v>88</v>
      </c>
      <c r="B15" s="8" t="s">
        <v>95</v>
      </c>
      <c r="C15" s="6">
        <v>80346.2</v>
      </c>
      <c r="D15" s="6">
        <v>81397.7</v>
      </c>
      <c r="E15" s="6">
        <v>79741.399999999994</v>
      </c>
      <c r="F15" s="6">
        <v>78663.3</v>
      </c>
      <c r="G15" s="6">
        <v>81348.899999999994</v>
      </c>
    </row>
    <row r="16" spans="1:15" x14ac:dyDescent="0.3">
      <c r="A16" s="1" t="s">
        <v>92</v>
      </c>
      <c r="B16" s="8" t="s">
        <v>83</v>
      </c>
      <c r="C16" s="6">
        <v>6754831.7000000002</v>
      </c>
      <c r="D16" s="6">
        <v>6617916.9000000004</v>
      </c>
      <c r="E16" s="6">
        <v>6025973.5999999996</v>
      </c>
      <c r="F16" s="6">
        <v>6340228.2999999998</v>
      </c>
      <c r="G16" s="6">
        <v>6343200</v>
      </c>
    </row>
    <row r="17" spans="1:7" x14ac:dyDescent="0.3">
      <c r="A17" s="1" t="s">
        <v>89</v>
      </c>
      <c r="B17" s="8" t="s">
        <v>107</v>
      </c>
      <c r="C17" s="6">
        <v>439092.6</v>
      </c>
      <c r="D17" s="6">
        <v>429006.5</v>
      </c>
      <c r="E17" s="6">
        <v>389486.3</v>
      </c>
      <c r="F17" s="6">
        <v>411625.5</v>
      </c>
      <c r="G17" s="6">
        <v>395673.8</v>
      </c>
    </row>
    <row r="18" spans="1:7" x14ac:dyDescent="0.3">
      <c r="A18" s="1" t="s">
        <v>90</v>
      </c>
      <c r="B18" s="8" t="s">
        <v>125</v>
      </c>
      <c r="C18" s="6">
        <v>560030.80000000005</v>
      </c>
      <c r="D18" s="6">
        <v>554209</v>
      </c>
      <c r="E18" s="6">
        <v>535776</v>
      </c>
      <c r="F18" s="6">
        <v>527276.1</v>
      </c>
      <c r="G18" s="6">
        <v>520995.1</v>
      </c>
    </row>
    <row r="19" spans="1:7" x14ac:dyDescent="0.3">
      <c r="A19" s="1" t="s">
        <v>93</v>
      </c>
      <c r="B19" s="8" t="s">
        <v>99</v>
      </c>
      <c r="C19" s="6">
        <v>109460.8</v>
      </c>
      <c r="D19" s="6">
        <v>111026.6</v>
      </c>
      <c r="E19" s="6">
        <v>105551.9</v>
      </c>
      <c r="F19" s="6"/>
      <c r="G19" s="6"/>
    </row>
    <row r="20" spans="1:7" x14ac:dyDescent="0.3">
      <c r="A20" s="1" t="s">
        <v>90</v>
      </c>
      <c r="B20" s="8" t="s">
        <v>126</v>
      </c>
      <c r="C20" s="6">
        <v>83434.600000000006</v>
      </c>
      <c r="D20" s="6">
        <v>84586.2</v>
      </c>
      <c r="E20" s="6">
        <v>81881.8</v>
      </c>
      <c r="F20" s="6">
        <v>81808.899999999994</v>
      </c>
      <c r="G20" s="6">
        <v>78395.399999999994</v>
      </c>
    </row>
    <row r="21" spans="1:7" x14ac:dyDescent="0.3">
      <c r="A21" s="1" t="s">
        <v>89</v>
      </c>
      <c r="B21" s="8" t="s">
        <v>84</v>
      </c>
      <c r="C21" s="6">
        <v>2145241.4</v>
      </c>
      <c r="D21" s="6">
        <v>2136518</v>
      </c>
      <c r="E21" s="6">
        <v>2061361.9</v>
      </c>
      <c r="F21" s="6">
        <v>2156599.2999999998</v>
      </c>
      <c r="G21" s="6"/>
    </row>
    <row r="22" spans="1:7" x14ac:dyDescent="0.3">
      <c r="A22" s="1" t="s">
        <v>89</v>
      </c>
      <c r="B22" s="8" t="s">
        <v>114</v>
      </c>
      <c r="C22" s="6">
        <v>10562.7</v>
      </c>
      <c r="D22" s="6">
        <v>10731.1</v>
      </c>
      <c r="E22" s="6">
        <v>9037.1</v>
      </c>
      <c r="F22" s="6">
        <v>9383.2999999999993</v>
      </c>
      <c r="G22" s="6">
        <v>8192.2999999999993</v>
      </c>
    </row>
    <row r="23" spans="1:7" x14ac:dyDescent="0.3">
      <c r="A23" s="1" t="s">
        <v>89</v>
      </c>
      <c r="B23" s="8" t="s">
        <v>113</v>
      </c>
      <c r="C23" s="6">
        <v>19935.3</v>
      </c>
      <c r="D23" s="6">
        <v>20151.7</v>
      </c>
      <c r="E23" s="6">
        <v>20047.599999999999</v>
      </c>
      <c r="F23" s="6">
        <v>20214.3</v>
      </c>
      <c r="G23" s="6">
        <v>18942.2</v>
      </c>
    </row>
    <row r="24" spans="1:7" x14ac:dyDescent="0.3">
      <c r="A24" s="1" t="s">
        <v>88</v>
      </c>
      <c r="B24" s="8" t="s">
        <v>94</v>
      </c>
      <c r="C24" s="6">
        <v>8846.1</v>
      </c>
      <c r="D24" s="6">
        <v>8895.9</v>
      </c>
      <c r="E24" s="6">
        <v>8523.5</v>
      </c>
      <c r="F24" s="6">
        <v>8725.6</v>
      </c>
      <c r="G24" s="6">
        <v>8778.5</v>
      </c>
    </row>
    <row r="25" spans="1:7" x14ac:dyDescent="0.3">
      <c r="A25" s="1" t="s">
        <v>89</v>
      </c>
      <c r="B25" s="8" t="s">
        <v>122</v>
      </c>
      <c r="C25" s="6">
        <v>328545</v>
      </c>
      <c r="D25" s="6">
        <v>309582.7</v>
      </c>
      <c r="E25" s="6">
        <v>270668.59999999998</v>
      </c>
      <c r="F25" s="6">
        <v>288509.40000000002</v>
      </c>
      <c r="G25" s="6">
        <v>294201.40000000002</v>
      </c>
    </row>
    <row r="26" spans="1:7" x14ac:dyDescent="0.3">
      <c r="A26" s="1" t="s">
        <v>89</v>
      </c>
      <c r="B26" s="8" t="s">
        <v>103</v>
      </c>
      <c r="C26" s="6">
        <v>55321.1</v>
      </c>
      <c r="D26" s="6">
        <v>54011</v>
      </c>
      <c r="E26" s="6">
        <v>48023.6</v>
      </c>
      <c r="F26" s="6">
        <v>54098.7</v>
      </c>
      <c r="G26" s="6">
        <v>58484.3</v>
      </c>
    </row>
    <row r="27" spans="1:7" x14ac:dyDescent="0.3">
      <c r="A27" s="1" t="s">
        <v>89</v>
      </c>
      <c r="B27" s="8" t="s">
        <v>112</v>
      </c>
      <c r="C27" s="6">
        <v>181.7</v>
      </c>
      <c r="D27" s="6">
        <v>188.3</v>
      </c>
      <c r="E27" s="6">
        <v>180.9</v>
      </c>
      <c r="F27" s="6">
        <v>183.9</v>
      </c>
      <c r="G27" s="6"/>
    </row>
    <row r="28" spans="1:7" x14ac:dyDescent="0.3">
      <c r="A28" s="1" t="s">
        <v>89</v>
      </c>
      <c r="B28" s="8" t="s">
        <v>109</v>
      </c>
      <c r="C28" s="6">
        <v>4826.8999999999996</v>
      </c>
      <c r="D28" s="6">
        <v>4687.3</v>
      </c>
      <c r="E28" s="6">
        <v>4494.6000000000004</v>
      </c>
      <c r="F28" s="6">
        <v>4630.8999999999996</v>
      </c>
      <c r="G28" s="6">
        <v>4666.1000000000004</v>
      </c>
    </row>
    <row r="29" spans="1:7" x14ac:dyDescent="0.3">
      <c r="A29" s="1" t="s">
        <v>88</v>
      </c>
      <c r="B29" s="8" t="s">
        <v>97</v>
      </c>
      <c r="C29" s="6">
        <v>523108</v>
      </c>
      <c r="D29" s="6">
        <v>508725.9</v>
      </c>
      <c r="E29" s="6">
        <v>523990.8</v>
      </c>
      <c r="F29" s="6">
        <v>564389.80000000005</v>
      </c>
      <c r="G29" s="6">
        <v>558270.5</v>
      </c>
    </row>
    <row r="30" spans="1:7" x14ac:dyDescent="0.3">
      <c r="A30" s="1" t="s">
        <v>89</v>
      </c>
      <c r="B30" s="8" t="s">
        <v>104</v>
      </c>
      <c r="C30" s="6">
        <v>49167.7</v>
      </c>
      <c r="D30" s="6">
        <v>45254.1</v>
      </c>
      <c r="E30" s="6">
        <v>42574.1</v>
      </c>
      <c r="F30" s="6">
        <v>43569.1</v>
      </c>
      <c r="G30" s="6">
        <v>42055.199999999997</v>
      </c>
    </row>
    <row r="31" spans="1:7" x14ac:dyDescent="0.3">
      <c r="A31" s="1" t="s">
        <v>89</v>
      </c>
      <c r="B31" s="8" t="s">
        <v>116</v>
      </c>
      <c r="C31" s="6">
        <v>186876.5</v>
      </c>
      <c r="D31" s="6">
        <v>181002</v>
      </c>
      <c r="E31" s="6">
        <v>164456.70000000001</v>
      </c>
      <c r="F31" s="6">
        <v>167072.29999999999</v>
      </c>
      <c r="G31" s="6">
        <v>153384.1</v>
      </c>
    </row>
    <row r="32" spans="1:7" x14ac:dyDescent="0.3">
      <c r="A32" s="1" t="s">
        <v>89</v>
      </c>
      <c r="B32" s="8" t="s">
        <v>121</v>
      </c>
      <c r="C32" s="6">
        <v>42218.9</v>
      </c>
      <c r="D32" s="6">
        <v>39910.6</v>
      </c>
      <c r="E32" s="6">
        <v>37176.9</v>
      </c>
      <c r="F32" s="6">
        <v>41206.1</v>
      </c>
      <c r="G32" s="6">
        <v>37052.199999999997</v>
      </c>
    </row>
    <row r="33" spans="1:7" x14ac:dyDescent="0.3">
      <c r="A33" s="1" t="s">
        <v>89</v>
      </c>
      <c r="B33" s="8" t="s">
        <v>119</v>
      </c>
      <c r="C33" s="6">
        <v>67322.399999999994</v>
      </c>
      <c r="D33" s="6">
        <v>63796.800000000003</v>
      </c>
      <c r="E33" s="6">
        <v>57641.2</v>
      </c>
      <c r="F33" s="6">
        <v>56302.1</v>
      </c>
      <c r="G33" s="6">
        <v>56382</v>
      </c>
    </row>
    <row r="34" spans="1:7" x14ac:dyDescent="0.3">
      <c r="A34" s="1" t="s">
        <v>89</v>
      </c>
      <c r="B34" s="8" t="s">
        <v>110</v>
      </c>
      <c r="C34" s="6">
        <v>63452.2</v>
      </c>
      <c r="D34" s="6">
        <v>60870.9</v>
      </c>
      <c r="E34" s="6">
        <v>58746</v>
      </c>
      <c r="F34" s="6">
        <v>61755.1</v>
      </c>
      <c r="G34" s="6">
        <v>60604.9</v>
      </c>
    </row>
    <row r="35" spans="1:7" x14ac:dyDescent="0.3">
      <c r="A35" s="1" t="s">
        <v>89</v>
      </c>
      <c r="B35" s="8" t="s">
        <v>111</v>
      </c>
      <c r="C35" s="6">
        <v>428283.6</v>
      </c>
      <c r="D35" s="6">
        <v>416493.4</v>
      </c>
      <c r="E35" s="6">
        <v>379050.8</v>
      </c>
      <c r="F35" s="6">
        <v>413124.7</v>
      </c>
      <c r="G35" s="6">
        <v>410289.4</v>
      </c>
    </row>
    <row r="36" spans="1:7" x14ac:dyDescent="0.3">
      <c r="A36" s="1" t="s">
        <v>92</v>
      </c>
      <c r="B36" s="8" t="s">
        <v>98</v>
      </c>
      <c r="C36" s="6">
        <v>765600.8</v>
      </c>
      <c r="D36" s="6">
        <v>736629.6</v>
      </c>
      <c r="E36" s="6"/>
      <c r="F36" s="6"/>
      <c r="G36" s="6"/>
    </row>
    <row r="37" spans="1:7" x14ac:dyDescent="0.3">
      <c r="A37" s="1" t="s">
        <v>89</v>
      </c>
      <c r="B37" s="8" t="s">
        <v>108</v>
      </c>
      <c r="C37" s="6">
        <v>64914</v>
      </c>
      <c r="D37" s="6">
        <v>64650.8</v>
      </c>
      <c r="E37" s="6">
        <v>62683.199999999997</v>
      </c>
      <c r="F37" s="6">
        <v>63744.7</v>
      </c>
      <c r="G37" s="6">
        <v>59535.3</v>
      </c>
    </row>
    <row r="38" spans="1:7" x14ac:dyDescent="0.3">
      <c r="A38" s="1" t="s">
        <v>89</v>
      </c>
      <c r="B38" s="8" t="s">
        <v>117</v>
      </c>
      <c r="C38" s="6">
        <v>52843.5</v>
      </c>
      <c r="D38" s="6">
        <v>51082.3</v>
      </c>
      <c r="E38" s="6">
        <v>49405.9</v>
      </c>
      <c r="F38" s="6">
        <v>49254.5</v>
      </c>
      <c r="G38" s="6">
        <v>48879.5</v>
      </c>
    </row>
    <row r="39" spans="1:7" x14ac:dyDescent="0.3">
      <c r="A39" s="1" t="s">
        <v>89</v>
      </c>
      <c r="B39" s="8" t="s">
        <v>118</v>
      </c>
      <c r="C39" s="6">
        <v>408960.8</v>
      </c>
      <c r="D39" s="6">
        <v>386353.8</v>
      </c>
      <c r="E39" s="6">
        <v>371438.4</v>
      </c>
      <c r="F39" s="6">
        <v>399369.3</v>
      </c>
      <c r="G39" s="6">
        <v>380509.1</v>
      </c>
    </row>
    <row r="40" spans="1:7" x14ac:dyDescent="0.3">
      <c r="A40" s="1" t="s">
        <v>89</v>
      </c>
      <c r="B40" s="8" t="s">
        <v>123</v>
      </c>
      <c r="C40" s="6">
        <v>51563</v>
      </c>
      <c r="D40" s="6">
        <v>50201.2</v>
      </c>
      <c r="E40" s="6">
        <v>45999.6</v>
      </c>
      <c r="F40" s="6">
        <v>47723.1</v>
      </c>
      <c r="G40" s="6">
        <v>45249.3</v>
      </c>
    </row>
  </sheetData>
  <phoneticPr fontId="1" type="noConversion"/>
  <conditionalFormatting sqref="A3:G40">
    <cfRule type="expression" dxfId="0" priority="1">
      <formula>OR($G3&gt;=LARGE($G$3:$G$40,5), ISBLANK($G3))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&amp;C&amp;N페이지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1:R43"/>
  <sheetViews>
    <sheetView zoomScaleNormal="100" workbookViewId="0"/>
  </sheetViews>
  <sheetFormatPr defaultRowHeight="16.5" x14ac:dyDescent="0.3"/>
  <cols>
    <col min="1" max="1" width="5.625" bestFit="1" customWidth="1"/>
    <col min="2" max="2" width="11.5" bestFit="1" customWidth="1"/>
    <col min="3" max="3" width="9" bestFit="1" customWidth="1"/>
    <col min="4" max="4" width="5.5" bestFit="1" customWidth="1"/>
    <col min="5" max="5" width="5.25" bestFit="1" customWidth="1"/>
    <col min="6" max="6" width="10.875" bestFit="1" customWidth="1"/>
    <col min="7" max="7" width="13" bestFit="1" customWidth="1"/>
    <col min="8" max="8" width="27.625" bestFit="1" customWidth="1"/>
    <col min="9" max="9" width="19.375" bestFit="1" customWidth="1"/>
    <col min="10" max="10" width="15.25" bestFit="1" customWidth="1"/>
    <col min="11" max="13" width="12.125" customWidth="1"/>
    <col min="14" max="14" width="3.5" customWidth="1"/>
    <col min="15" max="15" width="9" bestFit="1" customWidth="1"/>
    <col min="16" max="16" width="25.125" bestFit="1" customWidth="1"/>
    <col min="17" max="17" width="22" customWidth="1"/>
    <col min="18" max="18" width="12.875" bestFit="1" customWidth="1"/>
    <col min="20" max="20" width="14.75" customWidth="1"/>
  </cols>
  <sheetData>
    <row r="1" spans="1:18" x14ac:dyDescent="0.3">
      <c r="G1" s="4"/>
    </row>
    <row r="2" spans="1:18" x14ac:dyDescent="0.3">
      <c r="A2" t="s">
        <v>0</v>
      </c>
      <c r="O2" s="24" t="s">
        <v>14</v>
      </c>
    </row>
    <row r="3" spans="1:18" x14ac:dyDescent="0.3">
      <c r="A3" s="2" t="s">
        <v>3</v>
      </c>
      <c r="B3" s="3" t="s">
        <v>2</v>
      </c>
      <c r="C3" s="23" t="s">
        <v>15</v>
      </c>
      <c r="D3" s="2" t="s">
        <v>4</v>
      </c>
      <c r="E3" s="2" t="s">
        <v>5</v>
      </c>
      <c r="F3" s="2" t="s">
        <v>6</v>
      </c>
      <c r="G3" s="25" t="s">
        <v>7</v>
      </c>
      <c r="H3" s="2" t="s">
        <v>8</v>
      </c>
      <c r="I3" s="3" t="s">
        <v>9</v>
      </c>
      <c r="J3" s="3" t="s">
        <v>10</v>
      </c>
      <c r="K3" s="2" t="s">
        <v>11</v>
      </c>
      <c r="L3" s="2" t="s">
        <v>12</v>
      </c>
      <c r="M3" s="23" t="s">
        <v>13</v>
      </c>
      <c r="O3" s="2" t="s">
        <v>15</v>
      </c>
      <c r="P3" s="3" t="s">
        <v>16</v>
      </c>
      <c r="Q3" s="3" t="s">
        <v>182</v>
      </c>
    </row>
    <row r="4" spans="1:18" x14ac:dyDescent="0.3">
      <c r="A4" s="1">
        <v>1</v>
      </c>
      <c r="B4" s="16" t="str" cm="1">
        <f t="array" ref="B4">fn구분(C4,D4,E4)</f>
        <v>효_123-12</v>
      </c>
      <c r="C4" s="1" t="s">
        <v>38</v>
      </c>
      <c r="D4" s="1">
        <v>123</v>
      </c>
      <c r="E4" s="1">
        <v>12</v>
      </c>
      <c r="F4" s="5">
        <v>2726000</v>
      </c>
      <c r="G4" s="6">
        <v>580000000</v>
      </c>
      <c r="H4" s="1" t="s">
        <v>39</v>
      </c>
      <c r="I4" s="7" t="str">
        <f>_xlfn.CONCAT("매월 ", ROUND(PMT(3%/12,10*12,-G4),-3),"원")</f>
        <v>매월 5601000원</v>
      </c>
      <c r="J4" s="26" t="str">
        <f>IF(FV(3%/12,10*12,-F4)&gt;=150000000, FIXED(FV(3%/12,10*12,-F4),-3), "비추천")</f>
        <v>380,935,000</v>
      </c>
      <c r="K4" s="6">
        <v>16</v>
      </c>
      <c r="L4" s="6">
        <v>50</v>
      </c>
      <c r="M4" s="6">
        <f t="shared" ref="M4:M35" si="0">K4+L4</f>
        <v>66</v>
      </c>
      <c r="O4" s="2" t="s">
        <v>35</v>
      </c>
      <c r="P4" s="2" t="str">
        <f t="array" ref="P4">"약 " &amp; ROUND(AVERAGE(LARGE(IF( ($C$4:$C$43=O4), $M$4:$M$43), {1,2,3})),0) &amp; "대"</f>
        <v>약 88대</v>
      </c>
      <c r="Q4" s="1" t="str">
        <f t="array" ref="Q4">INDEX($H$4:$H$43,MATCH(MAX( ($C$4:$C$43=O4) * $M$4:$M$43), ($C$4:$C$43=O4) * $M$4:$M$43,0))</f>
        <v>한성</v>
      </c>
      <c r="R4" s="15"/>
    </row>
    <row r="5" spans="1:18" x14ac:dyDescent="0.3">
      <c r="A5" s="1">
        <v>2</v>
      </c>
      <c r="B5" s="16" t="str" cm="1">
        <f t="array" ref="B5">fn구분(C5,D5,E5)</f>
        <v>송_484-0</v>
      </c>
      <c r="C5" s="1" t="s">
        <v>35</v>
      </c>
      <c r="D5" s="1">
        <v>484</v>
      </c>
      <c r="E5" s="1">
        <v>0</v>
      </c>
      <c r="F5" s="5">
        <v>1128000</v>
      </c>
      <c r="G5" s="6">
        <v>240000000</v>
      </c>
      <c r="H5" s="1" t="s">
        <v>40</v>
      </c>
      <c r="I5" s="7" t="str">
        <f t="shared" ref="I5:I43" si="1">_xlfn.CONCAT("매월 ", ROUND(PMT(3%/12,10*12,-G5),-3),"원")</f>
        <v>매월 2317000원</v>
      </c>
      <c r="J5" s="26" t="str">
        <f t="shared" ref="J5:J43" si="2">IF(FV(3%/12,10*12,-F5)&gt;=150000000, FIXED(FV(3%/12,10*12,-F5),-3), "비추천")</f>
        <v>157,628,000</v>
      </c>
      <c r="K5" s="6">
        <v>20</v>
      </c>
      <c r="L5" s="6">
        <v>43</v>
      </c>
      <c r="M5" s="6">
        <f t="shared" si="0"/>
        <v>63</v>
      </c>
      <c r="O5" s="2" t="s">
        <v>36</v>
      </c>
      <c r="P5" s="2" t="str">
        <f t="array" ref="P5">"약 " &amp; ROUND(AVERAGE(LARGE(IF( ($C$4:$C$43=O5), $M$4:$M$43), {1,2,3})),0) &amp; "대"</f>
        <v>약 119대</v>
      </c>
      <c r="Q5" s="1" t="str">
        <f t="array" ref="Q5">INDEX($H$4:$H$43,MATCH(MAX( ($C$4:$C$43=O5) * $M$4:$M$43), ($C$4:$C$43=O5) * $M$4:$M$43,0))</f>
        <v>평화주공1,2</v>
      </c>
    </row>
    <row r="6" spans="1:18" x14ac:dyDescent="0.3">
      <c r="A6" s="1">
        <v>3</v>
      </c>
      <c r="B6" s="16" t="str" cm="1">
        <f t="array" ref="B6">fn구분(C6,D6,E6)</f>
        <v>미_246-1</v>
      </c>
      <c r="C6" s="1" t="s">
        <v>36</v>
      </c>
      <c r="D6" s="1">
        <v>246</v>
      </c>
      <c r="E6" s="1">
        <v>1</v>
      </c>
      <c r="F6" s="5">
        <v>1316000</v>
      </c>
      <c r="G6" s="6">
        <v>280000000</v>
      </c>
      <c r="H6" s="1" t="s">
        <v>41</v>
      </c>
      <c r="I6" s="7" t="str">
        <f t="shared" si="1"/>
        <v>매월 2704000원</v>
      </c>
      <c r="J6" s="26" t="str">
        <f t="shared" si="2"/>
        <v>183,900,000</v>
      </c>
      <c r="K6" s="6">
        <v>17</v>
      </c>
      <c r="L6" s="6">
        <v>22</v>
      </c>
      <c r="M6" s="6">
        <f t="shared" si="0"/>
        <v>39</v>
      </c>
      <c r="O6" s="2" t="s">
        <v>37</v>
      </c>
      <c r="P6" s="2" t="str">
        <f t="array" ref="P6">"약 " &amp; ROUND(AVERAGE(LARGE(IF( ($C$4:$C$43=O6), $M$4:$M$43), {1,2,3})),0) &amp; "대"</f>
        <v>약 114대</v>
      </c>
      <c r="Q6" s="1" t="str">
        <f t="array" ref="Q6">INDEX($H$4:$H$43,MATCH(MAX( ($C$4:$C$43=O6) * $M$4:$M$43), ($C$4:$C$43=O6) * $M$4:$M$43,0))</f>
        <v>모아엘가</v>
      </c>
    </row>
    <row r="7" spans="1:18" x14ac:dyDescent="0.3">
      <c r="A7" s="1">
        <v>4</v>
      </c>
      <c r="B7" s="16" t="str" cm="1">
        <f t="array" ref="B7">fn구분(C7,D7,E7)</f>
        <v>확인필요</v>
      </c>
      <c r="C7" s="1" t="s">
        <v>36</v>
      </c>
      <c r="D7" s="1">
        <v>1315</v>
      </c>
      <c r="E7" s="1">
        <v>2</v>
      </c>
      <c r="F7" s="5">
        <v>343100</v>
      </c>
      <c r="G7" s="6">
        <v>73000000</v>
      </c>
      <c r="H7" s="1" t="s">
        <v>42</v>
      </c>
      <c r="I7" s="7" t="str">
        <f t="shared" si="1"/>
        <v>매월 705000원</v>
      </c>
      <c r="J7" s="26" t="str">
        <f t="shared" si="2"/>
        <v>비추천</v>
      </c>
      <c r="K7" s="6">
        <v>27</v>
      </c>
      <c r="L7" s="6">
        <v>95</v>
      </c>
      <c r="M7" s="6">
        <f t="shared" si="0"/>
        <v>122</v>
      </c>
      <c r="O7" s="2" t="s">
        <v>38</v>
      </c>
      <c r="P7" s="2" t="str">
        <f t="array" ref="P7">"약 " &amp; ROUND(AVERAGE(LARGE(IF( ($C$4:$C$43=O7), $M$4:$M$43), {1,2,3})),0) &amp; "대"</f>
        <v>약 107대</v>
      </c>
      <c r="Q7" s="1" t="str">
        <f t="array" ref="Q7">INDEX($H$4:$H$43,MATCH(MAX( ($C$4:$C$43=O7) * $M$4:$M$43), ($C$4:$C$43=O7) * $M$4:$M$43,0))</f>
        <v>전주첨단코아루1차</v>
      </c>
    </row>
    <row r="8" spans="1:18" x14ac:dyDescent="0.3">
      <c r="A8" s="1">
        <v>5</v>
      </c>
      <c r="B8" s="16" t="str" cm="1">
        <f t="array" ref="B8">fn구분(C8,D8,E8)</f>
        <v>서_900-5</v>
      </c>
      <c r="C8" s="1" t="s">
        <v>37</v>
      </c>
      <c r="D8" s="1">
        <v>900</v>
      </c>
      <c r="E8" s="1">
        <v>5</v>
      </c>
      <c r="F8" s="5">
        <v>1974000</v>
      </c>
      <c r="G8" s="6">
        <v>420000000</v>
      </c>
      <c r="H8" s="1" t="s">
        <v>43</v>
      </c>
      <c r="I8" s="7" t="str">
        <f t="shared" si="1"/>
        <v>매월 4056000원</v>
      </c>
      <c r="J8" s="26" t="str">
        <f t="shared" si="2"/>
        <v>275,850,000</v>
      </c>
      <c r="K8" s="6">
        <v>20</v>
      </c>
      <c r="L8" s="6">
        <v>27</v>
      </c>
      <c r="M8" s="6">
        <f t="shared" si="0"/>
        <v>47</v>
      </c>
    </row>
    <row r="9" spans="1:18" x14ac:dyDescent="0.3">
      <c r="A9" s="1">
        <v>6</v>
      </c>
      <c r="B9" s="16" t="str" cm="1">
        <f t="array" ref="B9">fn구분(C9,D9,E9)</f>
        <v>서_965-3</v>
      </c>
      <c r="C9" s="1" t="s">
        <v>37</v>
      </c>
      <c r="D9" s="1">
        <v>965</v>
      </c>
      <c r="E9" s="1">
        <v>3</v>
      </c>
      <c r="F9" s="5">
        <v>376000</v>
      </c>
      <c r="G9" s="6">
        <v>80000000</v>
      </c>
      <c r="H9" s="1" t="s">
        <v>44</v>
      </c>
      <c r="I9" s="7" t="str">
        <f t="shared" si="1"/>
        <v>매월 772000원</v>
      </c>
      <c r="J9" s="26" t="str">
        <f t="shared" si="2"/>
        <v>비추천</v>
      </c>
      <c r="K9" s="6">
        <v>22</v>
      </c>
      <c r="L9" s="6">
        <v>25</v>
      </c>
      <c r="M9" s="6">
        <f t="shared" si="0"/>
        <v>47</v>
      </c>
    </row>
    <row r="10" spans="1:18" x14ac:dyDescent="0.3">
      <c r="A10" s="1">
        <v>7</v>
      </c>
      <c r="B10" s="16" t="str" cm="1">
        <f t="array" ref="B10">fn구분(C10,D10,E10)</f>
        <v>확인필요</v>
      </c>
      <c r="C10" s="1" t="s">
        <v>79</v>
      </c>
      <c r="D10" s="1">
        <v>1150</v>
      </c>
      <c r="E10" s="1">
        <v>4</v>
      </c>
      <c r="F10" s="5">
        <v>1066900</v>
      </c>
      <c r="G10" s="6">
        <v>227000000</v>
      </c>
      <c r="H10" s="1" t="s">
        <v>45</v>
      </c>
      <c r="I10" s="7" t="str">
        <f t="shared" si="1"/>
        <v>매월 2192000원</v>
      </c>
      <c r="J10" s="26" t="str">
        <f t="shared" si="2"/>
        <v>비추천</v>
      </c>
      <c r="K10" s="6">
        <v>38</v>
      </c>
      <c r="L10" s="6">
        <v>26</v>
      </c>
      <c r="M10" s="6">
        <f t="shared" si="0"/>
        <v>64</v>
      </c>
    </row>
    <row r="11" spans="1:18" x14ac:dyDescent="0.3">
      <c r="A11" s="1">
        <v>8</v>
      </c>
      <c r="B11" s="16" t="str" cm="1">
        <f t="array" ref="B11">fn구분(C11,D11,E11)</f>
        <v>확인필요</v>
      </c>
      <c r="C11" s="1" t="s">
        <v>35</v>
      </c>
      <c r="D11" s="1">
        <v>1228</v>
      </c>
      <c r="E11" s="1">
        <v>-6</v>
      </c>
      <c r="F11" s="5">
        <v>31020</v>
      </c>
      <c r="G11" s="6">
        <v>6600000</v>
      </c>
      <c r="H11" s="1" t="s">
        <v>46</v>
      </c>
      <c r="I11" s="7" t="str">
        <f t="shared" si="1"/>
        <v>매월 64000원</v>
      </c>
      <c r="J11" s="26" t="str">
        <f t="shared" si="2"/>
        <v>비추천</v>
      </c>
      <c r="K11" s="6">
        <v>25</v>
      </c>
      <c r="L11" s="6">
        <v>27</v>
      </c>
      <c r="M11" s="6">
        <f t="shared" si="0"/>
        <v>52</v>
      </c>
    </row>
    <row r="12" spans="1:18" x14ac:dyDescent="0.3">
      <c r="A12" s="1">
        <v>9</v>
      </c>
      <c r="B12" s="16" t="str" cm="1">
        <f t="array" ref="B12">fn구분(C12,D12,E12)</f>
        <v>송_768-8</v>
      </c>
      <c r="C12" s="1" t="s">
        <v>35</v>
      </c>
      <c r="D12" s="1">
        <v>768</v>
      </c>
      <c r="E12" s="1">
        <v>8</v>
      </c>
      <c r="F12" s="5">
        <v>1104500</v>
      </c>
      <c r="G12" s="6">
        <v>235000000</v>
      </c>
      <c r="H12" s="1" t="s">
        <v>47</v>
      </c>
      <c r="I12" s="7" t="str">
        <f t="shared" si="1"/>
        <v>매월 2269000원</v>
      </c>
      <c r="J12" s="26" t="str">
        <f t="shared" si="2"/>
        <v>154,344,000</v>
      </c>
      <c r="K12" s="6">
        <v>11</v>
      </c>
      <c r="L12" s="6">
        <v>54</v>
      </c>
      <c r="M12" s="6">
        <f t="shared" si="0"/>
        <v>65</v>
      </c>
    </row>
    <row r="13" spans="1:18" x14ac:dyDescent="0.3">
      <c r="A13" s="1">
        <v>10</v>
      </c>
      <c r="B13" s="16" t="str" cm="1">
        <f t="array" ref="B13">fn구분(C13,D13,E13)</f>
        <v>서_864-7</v>
      </c>
      <c r="C13" s="1" t="s">
        <v>80</v>
      </c>
      <c r="D13" s="1">
        <v>864</v>
      </c>
      <c r="E13" s="1">
        <v>7</v>
      </c>
      <c r="F13" s="5">
        <v>658000</v>
      </c>
      <c r="G13" s="6">
        <v>140000000</v>
      </c>
      <c r="H13" s="1" t="s">
        <v>48</v>
      </c>
      <c r="I13" s="7" t="str">
        <f t="shared" si="1"/>
        <v>매월 1352000원</v>
      </c>
      <c r="J13" s="26" t="str">
        <f t="shared" si="2"/>
        <v>비추천</v>
      </c>
      <c r="K13" s="6">
        <v>54</v>
      </c>
      <c r="L13" s="6">
        <v>87</v>
      </c>
      <c r="M13" s="6">
        <f t="shared" si="0"/>
        <v>141</v>
      </c>
    </row>
    <row r="14" spans="1:18" x14ac:dyDescent="0.3">
      <c r="A14" s="1">
        <v>11</v>
      </c>
      <c r="B14" s="16" t="str" cm="1">
        <f t="array" ref="B14">fn구분(C14,D14,E14)</f>
        <v>효_97-44</v>
      </c>
      <c r="C14" s="1" t="s">
        <v>38</v>
      </c>
      <c r="D14" s="1">
        <v>97</v>
      </c>
      <c r="E14" s="1">
        <v>44</v>
      </c>
      <c r="F14" s="5">
        <v>305500</v>
      </c>
      <c r="G14" s="6">
        <v>65000000</v>
      </c>
      <c r="H14" s="1" t="s">
        <v>49</v>
      </c>
      <c r="I14" s="7" t="str">
        <f t="shared" si="1"/>
        <v>매월 628000원</v>
      </c>
      <c r="J14" s="26" t="str">
        <f t="shared" si="2"/>
        <v>비추천</v>
      </c>
      <c r="K14" s="6">
        <v>23</v>
      </c>
      <c r="L14" s="6">
        <v>22</v>
      </c>
      <c r="M14" s="6">
        <f t="shared" si="0"/>
        <v>45</v>
      </c>
    </row>
    <row r="15" spans="1:18" x14ac:dyDescent="0.3">
      <c r="A15" s="1">
        <v>12</v>
      </c>
      <c r="B15" s="16" t="str" cm="1">
        <f t="array" ref="B15">fn구분(C15,D15,E15)</f>
        <v>미_56-9</v>
      </c>
      <c r="C15" s="1" t="s">
        <v>36</v>
      </c>
      <c r="D15" s="1">
        <v>56</v>
      </c>
      <c r="E15" s="1">
        <v>9</v>
      </c>
      <c r="F15" s="5">
        <v>415950</v>
      </c>
      <c r="G15" s="6">
        <v>88500000</v>
      </c>
      <c r="H15" s="1" t="s">
        <v>50</v>
      </c>
      <c r="I15" s="7" t="str">
        <f t="shared" si="1"/>
        <v>매월 855000원</v>
      </c>
      <c r="J15" s="26" t="str">
        <f t="shared" si="2"/>
        <v>비추천</v>
      </c>
      <c r="K15" s="6">
        <v>20</v>
      </c>
      <c r="L15" s="6">
        <v>39</v>
      </c>
      <c r="M15" s="6">
        <f t="shared" si="0"/>
        <v>59</v>
      </c>
    </row>
    <row r="16" spans="1:18" x14ac:dyDescent="0.3">
      <c r="A16" s="1">
        <v>13</v>
      </c>
      <c r="B16" s="16" t="str" cm="1">
        <f t="array" ref="B16">fn구분(C16,D16,E16)</f>
        <v>서_877-13</v>
      </c>
      <c r="C16" s="1" t="s">
        <v>37</v>
      </c>
      <c r="D16" s="1">
        <v>877</v>
      </c>
      <c r="E16" s="1">
        <v>13</v>
      </c>
      <c r="F16" s="5">
        <v>178600</v>
      </c>
      <c r="G16" s="6">
        <v>38000000</v>
      </c>
      <c r="H16" s="1" t="s">
        <v>51</v>
      </c>
      <c r="I16" s="7" t="str">
        <f t="shared" si="1"/>
        <v>매월 367000원</v>
      </c>
      <c r="J16" s="26" t="str">
        <f t="shared" si="2"/>
        <v>비추천</v>
      </c>
      <c r="K16" s="6">
        <v>17</v>
      </c>
      <c r="L16" s="6">
        <v>24</v>
      </c>
      <c r="M16" s="6">
        <f t="shared" si="0"/>
        <v>41</v>
      </c>
    </row>
    <row r="17" spans="1:13" x14ac:dyDescent="0.3">
      <c r="A17" s="1">
        <v>14</v>
      </c>
      <c r="B17" s="16" t="str" cm="1">
        <f t="array" ref="B17">fn구분(C17,D17,E17)</f>
        <v>송_586-26</v>
      </c>
      <c r="C17" s="1" t="s">
        <v>35</v>
      </c>
      <c r="D17" s="1">
        <v>586</v>
      </c>
      <c r="E17" s="1">
        <v>26</v>
      </c>
      <c r="F17" s="5">
        <v>850700</v>
      </c>
      <c r="G17" s="6">
        <v>181000000</v>
      </c>
      <c r="H17" s="1" t="s">
        <v>52</v>
      </c>
      <c r="I17" s="7" t="str">
        <f t="shared" si="1"/>
        <v>매월 1748000원</v>
      </c>
      <c r="J17" s="26" t="str">
        <f t="shared" si="2"/>
        <v>비추천</v>
      </c>
      <c r="K17" s="6">
        <v>21</v>
      </c>
      <c r="L17" s="6">
        <v>39</v>
      </c>
      <c r="M17" s="6">
        <f t="shared" si="0"/>
        <v>60</v>
      </c>
    </row>
    <row r="18" spans="1:13" x14ac:dyDescent="0.3">
      <c r="A18" s="1">
        <v>15</v>
      </c>
      <c r="B18" s="16" t="str" cm="1">
        <f t="array" ref="B18">fn구분(C18,D18,E18)</f>
        <v>송_970-14</v>
      </c>
      <c r="C18" s="1" t="s">
        <v>35</v>
      </c>
      <c r="D18" s="1">
        <v>970</v>
      </c>
      <c r="E18" s="1">
        <v>14</v>
      </c>
      <c r="F18" s="5">
        <v>1428800</v>
      </c>
      <c r="G18" s="6">
        <v>304000000</v>
      </c>
      <c r="H18" s="1" t="s">
        <v>53</v>
      </c>
      <c r="I18" s="7" t="str">
        <f t="shared" si="1"/>
        <v>매월 2935000원</v>
      </c>
      <c r="J18" s="26" t="str">
        <f t="shared" si="2"/>
        <v>199,663,000</v>
      </c>
      <c r="K18" s="6">
        <v>10</v>
      </c>
      <c r="L18" s="6">
        <v>41</v>
      </c>
      <c r="M18" s="6">
        <f t="shared" si="0"/>
        <v>51</v>
      </c>
    </row>
    <row r="19" spans="1:13" x14ac:dyDescent="0.3">
      <c r="A19" s="1">
        <v>16</v>
      </c>
      <c r="B19" s="16" t="str" cm="1">
        <f t="array" ref="B19">fn구분(C19,D19,E19)</f>
        <v>효_898-83</v>
      </c>
      <c r="C19" s="1" t="s">
        <v>81</v>
      </c>
      <c r="D19" s="1">
        <v>898</v>
      </c>
      <c r="E19" s="1">
        <v>83</v>
      </c>
      <c r="F19" s="5">
        <v>629800</v>
      </c>
      <c r="G19" s="6">
        <v>134000000</v>
      </c>
      <c r="H19" s="1" t="s">
        <v>54</v>
      </c>
      <c r="I19" s="7" t="str">
        <f t="shared" si="1"/>
        <v>매월 1294000원</v>
      </c>
      <c r="J19" s="26" t="str">
        <f t="shared" si="2"/>
        <v>비추천</v>
      </c>
      <c r="K19" s="6">
        <v>68</v>
      </c>
      <c r="L19" s="6">
        <v>81</v>
      </c>
      <c r="M19" s="6">
        <f t="shared" si="0"/>
        <v>149</v>
      </c>
    </row>
    <row r="20" spans="1:13" x14ac:dyDescent="0.3">
      <c r="A20" s="1">
        <v>17</v>
      </c>
      <c r="B20" s="16" t="str" cm="1">
        <f t="array" ref="B20">fn구분(C20,D20,E20)</f>
        <v>미_667-11</v>
      </c>
      <c r="C20" s="1" t="s">
        <v>36</v>
      </c>
      <c r="D20" s="1">
        <v>667</v>
      </c>
      <c r="E20" s="1">
        <v>11</v>
      </c>
      <c r="F20" s="5">
        <v>1410000</v>
      </c>
      <c r="G20" s="6">
        <v>300000000</v>
      </c>
      <c r="H20" s="1" t="s">
        <v>55</v>
      </c>
      <c r="I20" s="7" t="str">
        <f t="shared" si="1"/>
        <v>매월 2897000원</v>
      </c>
      <c r="J20" s="26" t="str">
        <f t="shared" si="2"/>
        <v>197,035,000</v>
      </c>
      <c r="K20" s="6">
        <v>18</v>
      </c>
      <c r="L20" s="6">
        <v>15</v>
      </c>
      <c r="M20" s="6">
        <f t="shared" si="0"/>
        <v>33</v>
      </c>
    </row>
    <row r="21" spans="1:13" x14ac:dyDescent="0.3">
      <c r="A21" s="1">
        <v>18</v>
      </c>
      <c r="B21" s="16" t="str" cm="1">
        <f t="array" ref="B21">fn구분(C21,D21,E21)</f>
        <v>효_952-28</v>
      </c>
      <c r="C21" s="1" t="s">
        <v>38</v>
      </c>
      <c r="D21" s="1">
        <v>952</v>
      </c>
      <c r="E21" s="1">
        <v>28</v>
      </c>
      <c r="F21" s="5">
        <v>808400</v>
      </c>
      <c r="G21" s="6">
        <v>172000000</v>
      </c>
      <c r="H21" s="1" t="s">
        <v>56</v>
      </c>
      <c r="I21" s="7" t="str">
        <f t="shared" si="1"/>
        <v>매월 1661000원</v>
      </c>
      <c r="J21" s="26" t="str">
        <f t="shared" si="2"/>
        <v>비추천</v>
      </c>
      <c r="K21" s="6">
        <v>16</v>
      </c>
      <c r="L21" s="6">
        <v>18</v>
      </c>
      <c r="M21" s="6">
        <f t="shared" si="0"/>
        <v>34</v>
      </c>
    </row>
    <row r="22" spans="1:13" x14ac:dyDescent="0.3">
      <c r="A22" s="1">
        <v>19</v>
      </c>
      <c r="B22" s="16" t="str" cm="1">
        <f t="array" ref="B22">fn구분(C22,D22,E22)</f>
        <v>미_761-16</v>
      </c>
      <c r="C22" s="1" t="s">
        <v>36</v>
      </c>
      <c r="D22" s="1">
        <v>761</v>
      </c>
      <c r="E22" s="1">
        <v>16</v>
      </c>
      <c r="F22" s="5">
        <v>1222000</v>
      </c>
      <c r="G22" s="6">
        <v>260000000</v>
      </c>
      <c r="H22" s="1" t="s">
        <v>57</v>
      </c>
      <c r="I22" s="7" t="str">
        <f t="shared" si="1"/>
        <v>매월 2511000원</v>
      </c>
      <c r="J22" s="26" t="str">
        <f t="shared" si="2"/>
        <v>170,764,000</v>
      </c>
      <c r="K22" s="6">
        <v>51</v>
      </c>
      <c r="L22" s="6">
        <v>45</v>
      </c>
      <c r="M22" s="6">
        <f t="shared" si="0"/>
        <v>96</v>
      </c>
    </row>
    <row r="23" spans="1:13" x14ac:dyDescent="0.3">
      <c r="A23" s="1">
        <v>20</v>
      </c>
      <c r="B23" s="16" t="str" cm="1">
        <f t="array" ref="B23">fn구분(C23,D23,E23)</f>
        <v>확인필요</v>
      </c>
      <c r="C23" s="1" t="s">
        <v>37</v>
      </c>
      <c r="D23" s="1">
        <v>1074</v>
      </c>
      <c r="E23" s="1">
        <v>60</v>
      </c>
      <c r="F23" s="5">
        <v>474700</v>
      </c>
      <c r="G23" s="6">
        <v>101000000</v>
      </c>
      <c r="H23" s="1" t="s">
        <v>58</v>
      </c>
      <c r="I23" s="7" t="str">
        <f t="shared" si="1"/>
        <v>매월 975000원</v>
      </c>
      <c r="J23" s="26" t="str">
        <f t="shared" si="2"/>
        <v>비추천</v>
      </c>
      <c r="K23" s="6">
        <v>10</v>
      </c>
      <c r="L23" s="6">
        <v>80</v>
      </c>
      <c r="M23" s="6">
        <f t="shared" si="0"/>
        <v>90</v>
      </c>
    </row>
    <row r="24" spans="1:13" x14ac:dyDescent="0.3">
      <c r="A24" s="1">
        <v>21</v>
      </c>
      <c r="B24" s="16" t="str" cm="1">
        <f t="array" ref="B24">fn구분(C24,D24,E24)</f>
        <v>확인필요</v>
      </c>
      <c r="C24" s="1" t="s">
        <v>36</v>
      </c>
      <c r="D24" s="1">
        <v>1540</v>
      </c>
      <c r="E24" s="1">
        <v>10</v>
      </c>
      <c r="F24" s="5">
        <v>2171400</v>
      </c>
      <c r="G24" s="6">
        <v>462000000</v>
      </c>
      <c r="H24" s="1" t="s">
        <v>59</v>
      </c>
      <c r="I24" s="7" t="str">
        <f t="shared" si="1"/>
        <v>매월 4461000원</v>
      </c>
      <c r="J24" s="26" t="str">
        <f t="shared" si="2"/>
        <v>303,435,000</v>
      </c>
      <c r="K24" s="6">
        <v>19</v>
      </c>
      <c r="L24" s="6">
        <v>84</v>
      </c>
      <c r="M24" s="6">
        <f t="shared" si="0"/>
        <v>103</v>
      </c>
    </row>
    <row r="25" spans="1:13" x14ac:dyDescent="0.3">
      <c r="A25" s="1">
        <v>22</v>
      </c>
      <c r="B25" s="16" t="str" cm="1">
        <f t="array" ref="B25">fn구분(C25,D25,E25)</f>
        <v>송_109-74</v>
      </c>
      <c r="C25" s="1" t="s">
        <v>35</v>
      </c>
      <c r="D25" s="1">
        <v>109</v>
      </c>
      <c r="E25" s="1">
        <v>74</v>
      </c>
      <c r="F25" s="5">
        <v>1457000</v>
      </c>
      <c r="G25" s="6">
        <v>310000000</v>
      </c>
      <c r="H25" s="1" t="s">
        <v>60</v>
      </c>
      <c r="I25" s="7" t="str">
        <f t="shared" si="1"/>
        <v>매월 2993000원</v>
      </c>
      <c r="J25" s="26" t="str">
        <f t="shared" si="2"/>
        <v>203,603,000</v>
      </c>
      <c r="K25" s="6">
        <v>19</v>
      </c>
      <c r="L25" s="6">
        <v>21</v>
      </c>
      <c r="M25" s="6">
        <f t="shared" si="0"/>
        <v>40</v>
      </c>
    </row>
    <row r="26" spans="1:13" x14ac:dyDescent="0.3">
      <c r="A26" s="1">
        <v>23</v>
      </c>
      <c r="B26" s="16" t="str" cm="1">
        <f t="array" ref="B26">fn구분(C26,D26,E26)</f>
        <v>미_705-35</v>
      </c>
      <c r="C26" s="1" t="s">
        <v>82</v>
      </c>
      <c r="D26" s="1">
        <v>705</v>
      </c>
      <c r="E26" s="1">
        <v>35</v>
      </c>
      <c r="F26" s="5">
        <v>1339500</v>
      </c>
      <c r="G26" s="6">
        <v>285000000</v>
      </c>
      <c r="H26" s="1" t="s">
        <v>61</v>
      </c>
      <c r="I26" s="7" t="str">
        <f t="shared" si="1"/>
        <v>매월 2752000원</v>
      </c>
      <c r="J26" s="26" t="str">
        <f t="shared" si="2"/>
        <v>187,184,000</v>
      </c>
      <c r="K26" s="6">
        <v>13</v>
      </c>
      <c r="L26" s="6">
        <v>15</v>
      </c>
      <c r="M26" s="6">
        <f t="shared" si="0"/>
        <v>28</v>
      </c>
    </row>
    <row r="27" spans="1:13" x14ac:dyDescent="0.3">
      <c r="A27" s="1">
        <v>24</v>
      </c>
      <c r="B27" s="16" t="str" cm="1">
        <f t="array" ref="B27">fn구분(C27,D27,E27)</f>
        <v>확인필요</v>
      </c>
      <c r="C27" s="1" t="s">
        <v>37</v>
      </c>
      <c r="D27" s="1">
        <v>1230</v>
      </c>
      <c r="E27" s="1">
        <v>54</v>
      </c>
      <c r="F27" s="5">
        <v>775500</v>
      </c>
      <c r="G27" s="6">
        <v>165000000</v>
      </c>
      <c r="H27" s="1" t="s">
        <v>62</v>
      </c>
      <c r="I27" s="7" t="str">
        <f t="shared" si="1"/>
        <v>매월 1593000원</v>
      </c>
      <c r="J27" s="26" t="str">
        <f t="shared" si="2"/>
        <v>비추천</v>
      </c>
      <c r="K27" s="6">
        <v>38</v>
      </c>
      <c r="L27" s="6">
        <v>42</v>
      </c>
      <c r="M27" s="6">
        <f t="shared" si="0"/>
        <v>80</v>
      </c>
    </row>
    <row r="28" spans="1:13" x14ac:dyDescent="0.3">
      <c r="A28" s="1">
        <v>25</v>
      </c>
      <c r="B28" s="16" t="str" cm="1">
        <f t="array" ref="B28">fn구분(C28,D28,E28)</f>
        <v>미_445-24</v>
      </c>
      <c r="C28" s="1" t="s">
        <v>36</v>
      </c>
      <c r="D28" s="1">
        <v>445</v>
      </c>
      <c r="E28" s="1">
        <v>24</v>
      </c>
      <c r="F28" s="5">
        <v>587500</v>
      </c>
      <c r="G28" s="6">
        <v>125000000</v>
      </c>
      <c r="H28" s="1" t="s">
        <v>63</v>
      </c>
      <c r="I28" s="7" t="str">
        <f t="shared" si="1"/>
        <v>매월 1207000원</v>
      </c>
      <c r="J28" s="26" t="str">
        <f t="shared" si="2"/>
        <v>비추천</v>
      </c>
      <c r="K28" s="6">
        <v>56</v>
      </c>
      <c r="L28" s="6">
        <v>76</v>
      </c>
      <c r="M28" s="6">
        <f t="shared" si="0"/>
        <v>132</v>
      </c>
    </row>
    <row r="29" spans="1:13" x14ac:dyDescent="0.3">
      <c r="A29" s="1">
        <v>26</v>
      </c>
      <c r="B29" s="16" t="str" cm="1">
        <f t="array" ref="B29">fn구분(C29,D29,E29)</f>
        <v>효_961-31</v>
      </c>
      <c r="C29" s="1" t="s">
        <v>38</v>
      </c>
      <c r="D29" s="1">
        <v>961</v>
      </c>
      <c r="E29" s="1">
        <v>31</v>
      </c>
      <c r="F29" s="5">
        <v>789600</v>
      </c>
      <c r="G29" s="6">
        <v>168000000</v>
      </c>
      <c r="H29" s="1" t="s">
        <v>64</v>
      </c>
      <c r="I29" s="7" t="str">
        <f t="shared" si="1"/>
        <v>매월 1622000원</v>
      </c>
      <c r="J29" s="26" t="str">
        <f t="shared" si="2"/>
        <v>비추천</v>
      </c>
      <c r="K29" s="6">
        <v>29</v>
      </c>
      <c r="L29" s="6">
        <v>40</v>
      </c>
      <c r="M29" s="6">
        <f t="shared" si="0"/>
        <v>69</v>
      </c>
    </row>
    <row r="30" spans="1:13" x14ac:dyDescent="0.3">
      <c r="A30" s="1">
        <v>27</v>
      </c>
      <c r="B30" s="16" t="str" cm="1">
        <f t="array" ref="B30">fn구분(C30,D30,E30)</f>
        <v>송_130-49</v>
      </c>
      <c r="C30" s="1" t="s">
        <v>35</v>
      </c>
      <c r="D30" s="1">
        <v>130</v>
      </c>
      <c r="E30" s="1">
        <v>49</v>
      </c>
      <c r="F30" s="5">
        <v>270250</v>
      </c>
      <c r="G30" s="6">
        <v>57500000</v>
      </c>
      <c r="H30" s="1" t="s">
        <v>65</v>
      </c>
      <c r="I30" s="7" t="str">
        <f t="shared" si="1"/>
        <v>매월 555000원</v>
      </c>
      <c r="J30" s="26" t="str">
        <f t="shared" si="2"/>
        <v>비추천</v>
      </c>
      <c r="K30" s="6">
        <v>15</v>
      </c>
      <c r="L30" s="6">
        <v>22</v>
      </c>
      <c r="M30" s="6">
        <f t="shared" si="0"/>
        <v>37</v>
      </c>
    </row>
    <row r="31" spans="1:13" x14ac:dyDescent="0.3">
      <c r="A31" s="1">
        <v>28</v>
      </c>
      <c r="B31" s="16" t="str" cm="1">
        <f t="array" ref="B31">fn구분(C31,D31,E31)</f>
        <v>서_141-29</v>
      </c>
      <c r="C31" s="1" t="s">
        <v>37</v>
      </c>
      <c r="D31" s="1">
        <v>141</v>
      </c>
      <c r="E31" s="1">
        <v>29</v>
      </c>
      <c r="F31" s="5">
        <v>822500</v>
      </c>
      <c r="G31" s="6">
        <v>175000000</v>
      </c>
      <c r="H31" s="1" t="s">
        <v>66</v>
      </c>
      <c r="I31" s="7" t="str">
        <f t="shared" si="1"/>
        <v>매월 1690000원</v>
      </c>
      <c r="J31" s="26" t="str">
        <f t="shared" si="2"/>
        <v>비추천</v>
      </c>
      <c r="K31" s="6">
        <v>30</v>
      </c>
      <c r="L31" s="6">
        <v>33</v>
      </c>
      <c r="M31" s="6">
        <f t="shared" si="0"/>
        <v>63</v>
      </c>
    </row>
    <row r="32" spans="1:13" x14ac:dyDescent="0.3">
      <c r="A32" s="1">
        <v>29</v>
      </c>
      <c r="B32" s="16" t="str" cm="1">
        <f t="array" ref="B32">fn구분(C32,D32,E32)</f>
        <v>확인필요</v>
      </c>
      <c r="C32" s="1" t="s">
        <v>37</v>
      </c>
      <c r="D32" s="1">
        <v>3943</v>
      </c>
      <c r="E32" s="1">
        <v>47</v>
      </c>
      <c r="F32" s="5">
        <v>517000</v>
      </c>
      <c r="G32" s="6">
        <v>110000000</v>
      </c>
      <c r="H32" s="1" t="s">
        <v>67</v>
      </c>
      <c r="I32" s="7" t="str">
        <f t="shared" si="1"/>
        <v>매월 1062000원</v>
      </c>
      <c r="J32" s="26" t="str">
        <f t="shared" si="2"/>
        <v>비추천</v>
      </c>
      <c r="K32" s="6">
        <v>24</v>
      </c>
      <c r="L32" s="6">
        <v>37</v>
      </c>
      <c r="M32" s="6">
        <f t="shared" si="0"/>
        <v>61</v>
      </c>
    </row>
    <row r="33" spans="1:13" x14ac:dyDescent="0.3">
      <c r="A33" s="1">
        <v>30</v>
      </c>
      <c r="B33" s="16" t="str" cm="1">
        <f t="array" ref="B33">fn구분(C33,D33,E33)</f>
        <v>효_305-23</v>
      </c>
      <c r="C33" s="1" t="s">
        <v>38</v>
      </c>
      <c r="D33" s="1">
        <v>305</v>
      </c>
      <c r="E33" s="1">
        <v>23</v>
      </c>
      <c r="F33" s="5">
        <v>258500</v>
      </c>
      <c r="G33" s="6">
        <v>55000000</v>
      </c>
      <c r="H33" s="1" t="s">
        <v>68</v>
      </c>
      <c r="I33" s="7" t="str">
        <f t="shared" si="1"/>
        <v>매월 531000원</v>
      </c>
      <c r="J33" s="26" t="str">
        <f t="shared" si="2"/>
        <v>비추천</v>
      </c>
      <c r="K33" s="6">
        <v>23</v>
      </c>
      <c r="L33" s="6">
        <v>79</v>
      </c>
      <c r="M33" s="6">
        <f t="shared" si="0"/>
        <v>102</v>
      </c>
    </row>
    <row r="34" spans="1:13" x14ac:dyDescent="0.3">
      <c r="A34" s="1">
        <v>31</v>
      </c>
      <c r="B34" s="16" t="str" cm="1">
        <f t="array" ref="B34">fn구분(C34,D34,E34)</f>
        <v>미_33-88</v>
      </c>
      <c r="C34" s="1" t="s">
        <v>36</v>
      </c>
      <c r="D34" s="1">
        <v>33</v>
      </c>
      <c r="E34" s="1">
        <v>88</v>
      </c>
      <c r="F34" s="5">
        <v>1809500</v>
      </c>
      <c r="G34" s="6">
        <v>385000000</v>
      </c>
      <c r="H34" s="1" t="s">
        <v>69</v>
      </c>
      <c r="I34" s="7" t="str">
        <f t="shared" si="1"/>
        <v>매월 3718000원</v>
      </c>
      <c r="J34" s="26" t="str">
        <f t="shared" si="2"/>
        <v>252,862,000</v>
      </c>
      <c r="K34" s="6">
        <v>15</v>
      </c>
      <c r="L34" s="6">
        <v>48</v>
      </c>
      <c r="M34" s="6">
        <f t="shared" si="0"/>
        <v>63</v>
      </c>
    </row>
    <row r="35" spans="1:13" x14ac:dyDescent="0.3">
      <c r="A35" s="1">
        <v>32</v>
      </c>
      <c r="B35" s="16" t="str" cm="1">
        <f t="array" ref="B35">fn구분(C35,D35,E35)</f>
        <v>송_69-21</v>
      </c>
      <c r="C35" s="1" t="s">
        <v>35</v>
      </c>
      <c r="D35" s="1">
        <v>69</v>
      </c>
      <c r="E35" s="1">
        <v>21</v>
      </c>
      <c r="F35" s="5">
        <v>2218400</v>
      </c>
      <c r="G35" s="6">
        <v>472000000</v>
      </c>
      <c r="H35" s="1" t="s">
        <v>70</v>
      </c>
      <c r="I35" s="7" t="str">
        <f t="shared" si="1"/>
        <v>매월 4558000원</v>
      </c>
      <c r="J35" s="26" t="str">
        <f t="shared" si="2"/>
        <v>310,002,000</v>
      </c>
      <c r="K35" s="6">
        <v>28</v>
      </c>
      <c r="L35" s="6">
        <v>18</v>
      </c>
      <c r="M35" s="6">
        <f t="shared" si="0"/>
        <v>46</v>
      </c>
    </row>
    <row r="36" spans="1:13" x14ac:dyDescent="0.3">
      <c r="A36" s="1">
        <v>33</v>
      </c>
      <c r="B36" s="16" t="str" cm="1">
        <f t="array" ref="B36">fn구분(C36,D36,E36)</f>
        <v>미_53-38</v>
      </c>
      <c r="C36" s="1" t="s">
        <v>36</v>
      </c>
      <c r="D36" s="1">
        <v>53</v>
      </c>
      <c r="E36" s="1">
        <v>38</v>
      </c>
      <c r="F36" s="5">
        <v>705000</v>
      </c>
      <c r="G36" s="6">
        <v>150000000</v>
      </c>
      <c r="H36" s="1" t="s">
        <v>71</v>
      </c>
      <c r="I36" s="7" t="str">
        <f t="shared" si="1"/>
        <v>매월 1448000원</v>
      </c>
      <c r="J36" s="26" t="str">
        <f t="shared" si="2"/>
        <v>비추천</v>
      </c>
      <c r="K36" s="6">
        <v>22</v>
      </c>
      <c r="L36" s="6">
        <v>28</v>
      </c>
      <c r="M36" s="6">
        <f t="shared" ref="M36:M43" si="3">K36+L36</f>
        <v>50</v>
      </c>
    </row>
    <row r="37" spans="1:13" x14ac:dyDescent="0.3">
      <c r="A37" s="1">
        <v>34</v>
      </c>
      <c r="B37" s="16" t="str" cm="1">
        <f t="array" ref="B37">fn구분(C37,D37,E37)</f>
        <v>확인필요</v>
      </c>
      <c r="C37" s="1" t="s">
        <v>36</v>
      </c>
      <c r="D37" s="1">
        <v>789</v>
      </c>
      <c r="E37" s="1">
        <v>152</v>
      </c>
      <c r="F37" s="5">
        <v>573400</v>
      </c>
      <c r="G37" s="6">
        <v>122000000</v>
      </c>
      <c r="H37" s="1" t="s">
        <v>72</v>
      </c>
      <c r="I37" s="7" t="str">
        <f t="shared" si="1"/>
        <v>매월 1178000원</v>
      </c>
      <c r="J37" s="26" t="str">
        <f t="shared" si="2"/>
        <v>비추천</v>
      </c>
      <c r="K37" s="6">
        <v>25</v>
      </c>
      <c r="L37" s="6">
        <v>25</v>
      </c>
      <c r="M37" s="6">
        <f t="shared" si="3"/>
        <v>50</v>
      </c>
    </row>
    <row r="38" spans="1:13" x14ac:dyDescent="0.3">
      <c r="A38" s="1">
        <v>35</v>
      </c>
      <c r="B38" s="16" t="str" cm="1">
        <f t="array" ref="B38">fn구분(C38,D38,E38)</f>
        <v>확인필요</v>
      </c>
      <c r="C38" s="1" t="s">
        <v>37</v>
      </c>
      <c r="D38" s="1">
        <v>1064</v>
      </c>
      <c r="E38" s="1">
        <v>32</v>
      </c>
      <c r="F38" s="5">
        <v>846000</v>
      </c>
      <c r="G38" s="6">
        <v>180000000</v>
      </c>
      <c r="H38" s="1" t="s">
        <v>73</v>
      </c>
      <c r="I38" s="7" t="str">
        <f t="shared" si="1"/>
        <v>매월 1738000원</v>
      </c>
      <c r="J38" s="26" t="str">
        <f t="shared" si="2"/>
        <v>비추천</v>
      </c>
      <c r="K38" s="6">
        <v>54</v>
      </c>
      <c r="L38" s="6">
        <v>57</v>
      </c>
      <c r="M38" s="6">
        <f t="shared" si="3"/>
        <v>111</v>
      </c>
    </row>
    <row r="39" spans="1:13" x14ac:dyDescent="0.3">
      <c r="A39" s="1">
        <v>36</v>
      </c>
      <c r="B39" s="16" t="str" cm="1">
        <f t="array" ref="B39">fn구분(C39,D39,E39)</f>
        <v>확인필요</v>
      </c>
      <c r="C39" s="1" t="s">
        <v>81</v>
      </c>
      <c r="D39" s="1">
        <v>1556</v>
      </c>
      <c r="E39" s="1">
        <v>37</v>
      </c>
      <c r="F39" s="5">
        <v>2279500</v>
      </c>
      <c r="G39" s="6">
        <v>485000000</v>
      </c>
      <c r="H39" s="1" t="s">
        <v>74</v>
      </c>
      <c r="I39" s="7" t="str">
        <f t="shared" si="1"/>
        <v>매월 4683000원</v>
      </c>
      <c r="J39" s="26" t="str">
        <f t="shared" si="2"/>
        <v>318,541,000</v>
      </c>
      <c r="K39" s="6">
        <v>22</v>
      </c>
      <c r="L39" s="6">
        <v>40</v>
      </c>
      <c r="M39" s="6">
        <f t="shared" si="3"/>
        <v>62</v>
      </c>
    </row>
    <row r="40" spans="1:13" x14ac:dyDescent="0.3">
      <c r="A40" s="1">
        <v>37</v>
      </c>
      <c r="B40" s="16" t="str" cm="1">
        <f t="array" ref="B40">fn구분(C40,D40,E40)</f>
        <v>확인필요</v>
      </c>
      <c r="C40" s="1" t="s">
        <v>35</v>
      </c>
      <c r="D40" s="1">
        <v>1061</v>
      </c>
      <c r="E40" s="1">
        <v>52</v>
      </c>
      <c r="F40" s="5">
        <v>2726000</v>
      </c>
      <c r="G40" s="6">
        <v>580000000</v>
      </c>
      <c r="H40" s="1" t="s">
        <v>75</v>
      </c>
      <c r="I40" s="7" t="str">
        <f t="shared" si="1"/>
        <v>매월 5601000원</v>
      </c>
      <c r="J40" s="26" t="str">
        <f t="shared" si="2"/>
        <v>380,935,000</v>
      </c>
      <c r="K40" s="6">
        <v>27</v>
      </c>
      <c r="L40" s="6">
        <v>91</v>
      </c>
      <c r="M40" s="6">
        <f t="shared" si="3"/>
        <v>118</v>
      </c>
    </row>
    <row r="41" spans="1:13" x14ac:dyDescent="0.3">
      <c r="A41" s="1">
        <v>38</v>
      </c>
      <c r="B41" s="16" t="str" cm="1">
        <f t="array" ref="B41">fn구분(C41,D41,E41)</f>
        <v>효_20-56</v>
      </c>
      <c r="C41" s="1" t="s">
        <v>38</v>
      </c>
      <c r="D41" s="1">
        <v>20</v>
      </c>
      <c r="E41" s="1">
        <v>56</v>
      </c>
      <c r="F41" s="5">
        <v>578100</v>
      </c>
      <c r="G41" s="6">
        <v>123000000</v>
      </c>
      <c r="H41" s="1" t="s">
        <v>76</v>
      </c>
      <c r="I41" s="7" t="str">
        <f t="shared" si="1"/>
        <v>매월 1188000원</v>
      </c>
      <c r="J41" s="26" t="str">
        <f t="shared" si="2"/>
        <v>비추천</v>
      </c>
      <c r="K41" s="6">
        <v>23</v>
      </c>
      <c r="L41" s="6">
        <v>44</v>
      </c>
      <c r="M41" s="6">
        <f t="shared" si="3"/>
        <v>67</v>
      </c>
    </row>
    <row r="42" spans="1:13" x14ac:dyDescent="0.3">
      <c r="A42" s="1">
        <v>39</v>
      </c>
      <c r="B42" s="16" t="str" cm="1">
        <f t="array" ref="B42">fn구분(C42,D42,E42)</f>
        <v>미_973-30</v>
      </c>
      <c r="C42" s="1" t="s">
        <v>36</v>
      </c>
      <c r="D42" s="1">
        <v>973</v>
      </c>
      <c r="E42" s="1">
        <v>30</v>
      </c>
      <c r="F42" s="5">
        <v>141000</v>
      </c>
      <c r="G42" s="6">
        <v>30000000</v>
      </c>
      <c r="H42" s="1" t="s">
        <v>77</v>
      </c>
      <c r="I42" s="7" t="str">
        <f t="shared" si="1"/>
        <v>매월 290000원</v>
      </c>
      <c r="J42" s="26" t="str">
        <f t="shared" si="2"/>
        <v>비추천</v>
      </c>
      <c r="K42" s="6">
        <v>22</v>
      </c>
      <c r="L42" s="6">
        <v>22</v>
      </c>
      <c r="M42" s="6">
        <f t="shared" si="3"/>
        <v>44</v>
      </c>
    </row>
    <row r="43" spans="1:13" x14ac:dyDescent="0.3">
      <c r="A43" s="1">
        <v>40</v>
      </c>
      <c r="B43" s="16" t="str" cm="1">
        <f t="array" ref="B43">fn구분(C43,D43,E43)</f>
        <v>송_521-15</v>
      </c>
      <c r="C43" s="1" t="s">
        <v>79</v>
      </c>
      <c r="D43" s="1">
        <v>521</v>
      </c>
      <c r="E43" s="1">
        <v>15</v>
      </c>
      <c r="F43" s="5">
        <v>423000</v>
      </c>
      <c r="G43" s="6">
        <v>90000000</v>
      </c>
      <c r="H43" s="1" t="s">
        <v>78</v>
      </c>
      <c r="I43" s="7" t="str">
        <f t="shared" si="1"/>
        <v>매월 869000원</v>
      </c>
      <c r="J43" s="26" t="str">
        <f t="shared" si="2"/>
        <v>비추천</v>
      </c>
      <c r="K43" s="6">
        <v>31</v>
      </c>
      <c r="L43" s="6">
        <v>51</v>
      </c>
      <c r="M43" s="6">
        <f t="shared" si="3"/>
        <v>82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E368"/>
  <sheetViews>
    <sheetView tabSelected="1" workbookViewId="0"/>
  </sheetViews>
  <sheetFormatPr defaultRowHeight="16.5" x14ac:dyDescent="0.3"/>
  <cols>
    <col min="2" max="2" width="11.125" bestFit="1" customWidth="1"/>
    <col min="3" max="3" width="17.625" bestFit="1" customWidth="1"/>
    <col min="4" max="5" width="14.5" bestFit="1" customWidth="1"/>
    <col min="6" max="7" width="12.5" bestFit="1" customWidth="1"/>
  </cols>
  <sheetData>
    <row r="2" spans="2:5" x14ac:dyDescent="0.3">
      <c r="B2" s="18" t="s">
        <v>192</v>
      </c>
      <c r="C2" t="s">
        <v>189</v>
      </c>
      <c r="D2" t="s">
        <v>190</v>
      </c>
      <c r="E2" t="s">
        <v>191</v>
      </c>
    </row>
    <row r="3" spans="2:5" x14ac:dyDescent="0.3">
      <c r="B3" s="19">
        <v>45658</v>
      </c>
      <c r="C3">
        <v>2200</v>
      </c>
      <c r="D3">
        <v>1932</v>
      </c>
      <c r="E3">
        <v>3073</v>
      </c>
    </row>
    <row r="4" spans="2:5" x14ac:dyDescent="0.3">
      <c r="B4" s="19">
        <v>45659</v>
      </c>
      <c r="C4">
        <v>2022</v>
      </c>
      <c r="D4">
        <v>2118</v>
      </c>
      <c r="E4">
        <v>3261</v>
      </c>
    </row>
    <row r="5" spans="2:5" x14ac:dyDescent="0.3">
      <c r="B5" s="19">
        <v>45660</v>
      </c>
      <c r="C5">
        <v>1866</v>
      </c>
      <c r="D5">
        <v>2164</v>
      </c>
      <c r="E5">
        <v>3091</v>
      </c>
    </row>
    <row r="6" spans="2:5" x14ac:dyDescent="0.3">
      <c r="B6" s="19">
        <v>45661</v>
      </c>
      <c r="C6">
        <v>1964</v>
      </c>
      <c r="D6">
        <v>2044</v>
      </c>
      <c r="E6">
        <v>2921</v>
      </c>
    </row>
    <row r="7" spans="2:5" x14ac:dyDescent="0.3">
      <c r="B7" s="19">
        <v>45662</v>
      </c>
      <c r="C7">
        <v>1980</v>
      </c>
      <c r="D7">
        <v>1916</v>
      </c>
      <c r="E7">
        <v>2763</v>
      </c>
    </row>
    <row r="8" spans="2:5" x14ac:dyDescent="0.3">
      <c r="B8" s="19">
        <v>45663</v>
      </c>
      <c r="C8">
        <v>1759</v>
      </c>
      <c r="D8">
        <v>1794</v>
      </c>
      <c r="E8">
        <v>2554</v>
      </c>
    </row>
    <row r="9" spans="2:5" x14ac:dyDescent="0.3">
      <c r="B9" s="19">
        <v>45664</v>
      </c>
      <c r="C9">
        <v>1562</v>
      </c>
      <c r="D9">
        <v>1622</v>
      </c>
      <c r="E9">
        <v>2358</v>
      </c>
    </row>
    <row r="10" spans="2:5" x14ac:dyDescent="0.3">
      <c r="B10" s="19">
        <v>45665</v>
      </c>
      <c r="C10">
        <v>1421</v>
      </c>
      <c r="D10">
        <v>1603</v>
      </c>
      <c r="E10">
        <v>2513</v>
      </c>
    </row>
    <row r="11" spans="2:5" x14ac:dyDescent="0.3">
      <c r="B11" s="19">
        <v>45666</v>
      </c>
      <c r="C11">
        <v>1243</v>
      </c>
      <c r="D11">
        <v>1840</v>
      </c>
      <c r="E11">
        <v>2593</v>
      </c>
    </row>
    <row r="12" spans="2:5" x14ac:dyDescent="0.3">
      <c r="B12" s="19">
        <v>45667</v>
      </c>
      <c r="C12">
        <v>1271</v>
      </c>
      <c r="D12">
        <v>1951</v>
      </c>
      <c r="E12">
        <v>2326</v>
      </c>
    </row>
    <row r="13" spans="2:5" x14ac:dyDescent="0.3">
      <c r="B13" s="19">
        <v>45668</v>
      </c>
      <c r="C13">
        <v>1445</v>
      </c>
      <c r="D13">
        <v>1793</v>
      </c>
      <c r="E13">
        <v>2070</v>
      </c>
    </row>
    <row r="14" spans="2:5" x14ac:dyDescent="0.3">
      <c r="B14" s="19">
        <v>45669</v>
      </c>
      <c r="C14">
        <v>1523</v>
      </c>
      <c r="D14">
        <v>1676</v>
      </c>
      <c r="E14">
        <v>1854</v>
      </c>
    </row>
    <row r="15" spans="2:5" x14ac:dyDescent="0.3">
      <c r="B15" s="19">
        <v>45670</v>
      </c>
      <c r="C15">
        <v>1456</v>
      </c>
      <c r="D15">
        <v>1611</v>
      </c>
      <c r="E15">
        <v>1687</v>
      </c>
    </row>
    <row r="16" spans="2:5" x14ac:dyDescent="0.3">
      <c r="B16" s="19">
        <v>45671</v>
      </c>
      <c r="C16">
        <v>1359</v>
      </c>
      <c r="D16">
        <v>1468</v>
      </c>
      <c r="E16">
        <v>1560</v>
      </c>
    </row>
    <row r="17" spans="2:5" x14ac:dyDescent="0.3">
      <c r="B17" s="19">
        <v>45672</v>
      </c>
      <c r="C17">
        <v>1452</v>
      </c>
      <c r="D17">
        <v>1410</v>
      </c>
      <c r="E17">
        <v>1639</v>
      </c>
    </row>
    <row r="18" spans="2:5" x14ac:dyDescent="0.3">
      <c r="B18" s="19">
        <v>45673</v>
      </c>
      <c r="C18">
        <v>1516</v>
      </c>
      <c r="D18">
        <v>1596</v>
      </c>
      <c r="E18">
        <v>1704</v>
      </c>
    </row>
    <row r="19" spans="2:5" x14ac:dyDescent="0.3">
      <c r="B19" s="19">
        <v>45674</v>
      </c>
      <c r="C19">
        <v>1588</v>
      </c>
      <c r="D19">
        <v>1714</v>
      </c>
      <c r="E19">
        <v>1551</v>
      </c>
    </row>
    <row r="20" spans="2:5" x14ac:dyDescent="0.3">
      <c r="B20" s="19">
        <v>45675</v>
      </c>
      <c r="C20">
        <v>1842</v>
      </c>
      <c r="D20">
        <v>1523</v>
      </c>
      <c r="E20">
        <v>1429</v>
      </c>
    </row>
    <row r="21" spans="2:5" x14ac:dyDescent="0.3">
      <c r="B21" s="19">
        <v>45676</v>
      </c>
      <c r="C21">
        <v>2007</v>
      </c>
      <c r="D21">
        <v>1363</v>
      </c>
      <c r="E21">
        <v>1398</v>
      </c>
    </row>
    <row r="22" spans="2:5" x14ac:dyDescent="0.3">
      <c r="B22" s="19">
        <v>45677</v>
      </c>
      <c r="C22">
        <v>1964</v>
      </c>
      <c r="D22">
        <v>1273</v>
      </c>
      <c r="E22">
        <v>1354</v>
      </c>
    </row>
    <row r="23" spans="2:5" x14ac:dyDescent="0.3">
      <c r="B23" s="19">
        <v>45678</v>
      </c>
      <c r="C23">
        <v>1887</v>
      </c>
      <c r="D23">
        <v>1147</v>
      </c>
      <c r="E23">
        <v>1332</v>
      </c>
    </row>
    <row r="24" spans="2:5" x14ac:dyDescent="0.3">
      <c r="B24" s="19">
        <v>45679</v>
      </c>
      <c r="C24">
        <v>1845</v>
      </c>
      <c r="D24">
        <v>1142</v>
      </c>
      <c r="E24">
        <v>1529</v>
      </c>
    </row>
    <row r="25" spans="2:5" x14ac:dyDescent="0.3">
      <c r="B25" s="19">
        <v>45680</v>
      </c>
      <c r="C25">
        <v>1917</v>
      </c>
      <c r="D25">
        <v>1326</v>
      </c>
      <c r="E25">
        <v>1644</v>
      </c>
    </row>
    <row r="26" spans="2:5" x14ac:dyDescent="0.3">
      <c r="B26" s="19">
        <v>45681</v>
      </c>
      <c r="C26">
        <v>1724</v>
      </c>
      <c r="D26">
        <v>1401</v>
      </c>
      <c r="E26">
        <v>1549</v>
      </c>
    </row>
    <row r="27" spans="2:5" x14ac:dyDescent="0.3">
      <c r="B27" s="19">
        <v>45682</v>
      </c>
      <c r="C27">
        <v>1557</v>
      </c>
      <c r="D27">
        <v>1404</v>
      </c>
      <c r="E27">
        <v>1485</v>
      </c>
    </row>
    <row r="28" spans="2:5" x14ac:dyDescent="0.3">
      <c r="B28" s="19">
        <v>45683</v>
      </c>
      <c r="C28">
        <v>1438</v>
      </c>
      <c r="D28">
        <v>1386</v>
      </c>
      <c r="E28">
        <v>1494</v>
      </c>
    </row>
    <row r="29" spans="2:5" x14ac:dyDescent="0.3">
      <c r="B29" s="19">
        <v>45684</v>
      </c>
      <c r="C29">
        <v>1447</v>
      </c>
      <c r="D29">
        <v>1433</v>
      </c>
      <c r="E29">
        <v>1495</v>
      </c>
    </row>
    <row r="30" spans="2:5" x14ac:dyDescent="0.3">
      <c r="B30" s="19">
        <v>45685</v>
      </c>
      <c r="C30">
        <v>1533</v>
      </c>
      <c r="D30">
        <v>1413</v>
      </c>
      <c r="E30">
        <v>1597</v>
      </c>
    </row>
    <row r="31" spans="2:5" x14ac:dyDescent="0.3">
      <c r="B31" s="19">
        <v>45686</v>
      </c>
      <c r="C31">
        <v>1548</v>
      </c>
      <c r="D31">
        <v>1471</v>
      </c>
      <c r="E31">
        <v>1700</v>
      </c>
    </row>
    <row r="32" spans="2:5" x14ac:dyDescent="0.3">
      <c r="B32" s="19">
        <v>45687</v>
      </c>
      <c r="C32">
        <v>1495</v>
      </c>
      <c r="D32">
        <v>1700</v>
      </c>
      <c r="E32">
        <v>1764</v>
      </c>
    </row>
    <row r="33" spans="2:5" x14ac:dyDescent="0.3">
      <c r="B33" s="19">
        <v>45688</v>
      </c>
      <c r="C33">
        <v>1499</v>
      </c>
      <c r="D33">
        <v>1809</v>
      </c>
      <c r="E33">
        <v>1585</v>
      </c>
    </row>
    <row r="34" spans="2:5" x14ac:dyDescent="0.3">
      <c r="B34" s="19">
        <v>45689</v>
      </c>
      <c r="C34">
        <v>1629</v>
      </c>
      <c r="D34">
        <v>1736</v>
      </c>
      <c r="E34">
        <v>1442</v>
      </c>
    </row>
    <row r="35" spans="2:5" x14ac:dyDescent="0.3">
      <c r="B35" s="19">
        <v>45690</v>
      </c>
      <c r="C35">
        <v>1666</v>
      </c>
      <c r="D35">
        <v>1707</v>
      </c>
      <c r="E35">
        <v>1470</v>
      </c>
    </row>
    <row r="36" spans="2:5" x14ac:dyDescent="0.3">
      <c r="B36" s="19">
        <v>45691</v>
      </c>
      <c r="C36">
        <v>1487</v>
      </c>
      <c r="D36">
        <v>1657</v>
      </c>
      <c r="E36">
        <v>1449</v>
      </c>
    </row>
    <row r="37" spans="2:5" x14ac:dyDescent="0.3">
      <c r="B37" s="19">
        <v>45692</v>
      </c>
      <c r="C37">
        <v>1328</v>
      </c>
      <c r="D37">
        <v>1569</v>
      </c>
      <c r="E37">
        <v>1414</v>
      </c>
    </row>
    <row r="38" spans="2:5" x14ac:dyDescent="0.3">
      <c r="B38" s="19">
        <v>45693</v>
      </c>
      <c r="C38">
        <v>1309</v>
      </c>
      <c r="D38">
        <v>1643</v>
      </c>
      <c r="E38">
        <v>1526</v>
      </c>
    </row>
    <row r="39" spans="2:5" x14ac:dyDescent="0.3">
      <c r="B39" s="19">
        <v>45694</v>
      </c>
      <c r="C39">
        <v>1347</v>
      </c>
      <c r="D39">
        <v>1964</v>
      </c>
      <c r="E39">
        <v>1602</v>
      </c>
    </row>
    <row r="40" spans="2:5" x14ac:dyDescent="0.3">
      <c r="B40" s="19">
        <v>45695</v>
      </c>
      <c r="C40">
        <v>1419</v>
      </c>
      <c r="D40">
        <v>2110</v>
      </c>
      <c r="E40">
        <v>1439</v>
      </c>
    </row>
    <row r="41" spans="2:5" x14ac:dyDescent="0.3">
      <c r="B41" s="19">
        <v>45696</v>
      </c>
      <c r="C41">
        <v>1637</v>
      </c>
      <c r="D41">
        <v>2017</v>
      </c>
      <c r="E41">
        <v>1344</v>
      </c>
    </row>
    <row r="42" spans="2:5" x14ac:dyDescent="0.3">
      <c r="B42" s="19">
        <v>45697</v>
      </c>
      <c r="C42">
        <v>1743</v>
      </c>
      <c r="D42">
        <v>1882</v>
      </c>
      <c r="E42">
        <v>1358</v>
      </c>
    </row>
    <row r="43" spans="2:5" x14ac:dyDescent="0.3">
      <c r="B43" s="19">
        <v>45698</v>
      </c>
      <c r="C43">
        <v>1667</v>
      </c>
      <c r="D43">
        <v>1834</v>
      </c>
      <c r="E43">
        <v>1339</v>
      </c>
    </row>
    <row r="44" spans="2:5" x14ac:dyDescent="0.3">
      <c r="B44" s="19">
        <v>45699</v>
      </c>
      <c r="C44">
        <v>1645</v>
      </c>
      <c r="D44">
        <v>1683</v>
      </c>
      <c r="E44">
        <v>1348</v>
      </c>
    </row>
    <row r="45" spans="2:5" x14ac:dyDescent="0.3">
      <c r="B45" s="19">
        <v>45700</v>
      </c>
      <c r="C45">
        <v>1605</v>
      </c>
      <c r="D45">
        <v>1531</v>
      </c>
      <c r="E45">
        <v>1521</v>
      </c>
    </row>
    <row r="46" spans="2:5" x14ac:dyDescent="0.3">
      <c r="B46" s="19">
        <v>45701</v>
      </c>
      <c r="C46">
        <v>1678</v>
      </c>
      <c r="D46">
        <v>1575</v>
      </c>
      <c r="E46">
        <v>1628</v>
      </c>
    </row>
    <row r="47" spans="2:5" x14ac:dyDescent="0.3">
      <c r="B47" s="19">
        <v>45702</v>
      </c>
      <c r="C47">
        <v>1752</v>
      </c>
      <c r="D47">
        <v>1747</v>
      </c>
      <c r="E47">
        <v>1471</v>
      </c>
    </row>
    <row r="48" spans="2:5" x14ac:dyDescent="0.3">
      <c r="B48" s="19">
        <v>45703</v>
      </c>
      <c r="C48">
        <v>2078</v>
      </c>
      <c r="D48">
        <v>1667</v>
      </c>
      <c r="E48">
        <v>1381</v>
      </c>
    </row>
    <row r="49" spans="2:5" x14ac:dyDescent="0.3">
      <c r="B49" s="19">
        <v>45704</v>
      </c>
      <c r="C49">
        <v>2258</v>
      </c>
      <c r="D49">
        <v>1534</v>
      </c>
      <c r="E49">
        <v>1292</v>
      </c>
    </row>
    <row r="50" spans="2:5" x14ac:dyDescent="0.3">
      <c r="B50" s="19">
        <v>45705</v>
      </c>
      <c r="C50">
        <v>2145</v>
      </c>
      <c r="D50">
        <v>1396</v>
      </c>
      <c r="E50">
        <v>1247</v>
      </c>
    </row>
    <row r="51" spans="2:5" x14ac:dyDescent="0.3">
      <c r="B51" s="19">
        <v>45706</v>
      </c>
      <c r="C51">
        <v>1883</v>
      </c>
      <c r="D51">
        <v>1303</v>
      </c>
      <c r="E51">
        <v>1261</v>
      </c>
    </row>
    <row r="52" spans="2:5" x14ac:dyDescent="0.3">
      <c r="B52" s="19">
        <v>45707</v>
      </c>
      <c r="C52">
        <v>1818</v>
      </c>
      <c r="D52">
        <v>1238</v>
      </c>
      <c r="E52">
        <v>1439</v>
      </c>
    </row>
    <row r="53" spans="2:5" x14ac:dyDescent="0.3">
      <c r="B53" s="19">
        <v>45708</v>
      </c>
      <c r="C53">
        <v>1768</v>
      </c>
      <c r="D53">
        <v>1428</v>
      </c>
      <c r="E53">
        <v>1562</v>
      </c>
    </row>
    <row r="54" spans="2:5" x14ac:dyDescent="0.3">
      <c r="B54" s="19">
        <v>45709</v>
      </c>
      <c r="C54">
        <v>1776</v>
      </c>
      <c r="D54">
        <v>1471</v>
      </c>
      <c r="E54">
        <v>1450</v>
      </c>
    </row>
    <row r="55" spans="2:5" x14ac:dyDescent="0.3">
      <c r="B55" s="19">
        <v>45710</v>
      </c>
      <c r="C55">
        <v>1899</v>
      </c>
      <c r="D55">
        <v>1345</v>
      </c>
      <c r="E55">
        <v>1387</v>
      </c>
    </row>
    <row r="56" spans="2:5" x14ac:dyDescent="0.3">
      <c r="B56" s="19">
        <v>45711</v>
      </c>
      <c r="C56">
        <v>1868</v>
      </c>
      <c r="D56">
        <v>1272</v>
      </c>
      <c r="E56">
        <v>1367</v>
      </c>
    </row>
    <row r="57" spans="2:5" x14ac:dyDescent="0.3">
      <c r="B57" s="19">
        <v>45712</v>
      </c>
      <c r="C57">
        <v>1710</v>
      </c>
      <c r="D57">
        <v>1210</v>
      </c>
      <c r="E57">
        <v>1349</v>
      </c>
    </row>
    <row r="58" spans="2:5" x14ac:dyDescent="0.3">
      <c r="B58" s="19">
        <v>45713</v>
      </c>
      <c r="C58">
        <v>1539</v>
      </c>
      <c r="D58">
        <v>1204</v>
      </c>
      <c r="E58">
        <v>1318</v>
      </c>
    </row>
    <row r="59" spans="2:5" x14ac:dyDescent="0.3">
      <c r="B59" s="19">
        <v>45714</v>
      </c>
      <c r="C59">
        <v>1472</v>
      </c>
      <c r="D59">
        <v>1274</v>
      </c>
      <c r="E59">
        <v>1456</v>
      </c>
    </row>
    <row r="60" spans="2:5" x14ac:dyDescent="0.3">
      <c r="B60" s="19">
        <v>45715</v>
      </c>
      <c r="C60">
        <v>1465</v>
      </c>
      <c r="D60">
        <v>1494</v>
      </c>
      <c r="E60">
        <v>1593</v>
      </c>
    </row>
    <row r="61" spans="2:5" x14ac:dyDescent="0.3">
      <c r="B61" s="19">
        <v>45716</v>
      </c>
      <c r="C61">
        <v>1345</v>
      </c>
      <c r="D61">
        <v>1584</v>
      </c>
      <c r="E61">
        <v>1614</v>
      </c>
    </row>
    <row r="62" spans="2:5" x14ac:dyDescent="0.3">
      <c r="B62" s="19">
        <v>45717</v>
      </c>
      <c r="C62">
        <v>1438.5</v>
      </c>
      <c r="D62">
        <v>1527.5</v>
      </c>
      <c r="E62">
        <v>1505.5</v>
      </c>
    </row>
    <row r="63" spans="2:5" x14ac:dyDescent="0.3">
      <c r="B63" s="19">
        <v>45718</v>
      </c>
      <c r="C63">
        <v>1302</v>
      </c>
      <c r="D63">
        <v>1357</v>
      </c>
      <c r="E63">
        <v>1719</v>
      </c>
    </row>
    <row r="64" spans="2:5" x14ac:dyDescent="0.3">
      <c r="B64" s="19">
        <v>45719</v>
      </c>
      <c r="C64">
        <v>1212</v>
      </c>
      <c r="D64">
        <v>1296</v>
      </c>
      <c r="E64">
        <v>1642</v>
      </c>
    </row>
    <row r="65" spans="2:5" x14ac:dyDescent="0.3">
      <c r="B65" s="19">
        <v>45720</v>
      </c>
      <c r="C65">
        <v>1199</v>
      </c>
      <c r="D65">
        <v>1207</v>
      </c>
      <c r="E65">
        <v>1585</v>
      </c>
    </row>
    <row r="66" spans="2:5" x14ac:dyDescent="0.3">
      <c r="B66" s="19">
        <v>45721</v>
      </c>
      <c r="C66">
        <v>1123</v>
      </c>
      <c r="D66">
        <v>1196</v>
      </c>
      <c r="E66">
        <v>1747</v>
      </c>
    </row>
    <row r="67" spans="2:5" x14ac:dyDescent="0.3">
      <c r="B67" s="19">
        <v>45722</v>
      </c>
      <c r="C67">
        <v>1300</v>
      </c>
      <c r="D67">
        <v>1509</v>
      </c>
      <c r="E67">
        <v>1829</v>
      </c>
    </row>
    <row r="68" spans="2:5" x14ac:dyDescent="0.3">
      <c r="B68" s="19">
        <v>45723</v>
      </c>
      <c r="C68">
        <v>1563</v>
      </c>
      <c r="D68">
        <v>1608</v>
      </c>
      <c r="E68">
        <v>1663</v>
      </c>
    </row>
    <row r="69" spans="2:5" x14ac:dyDescent="0.3">
      <c r="B69" s="19">
        <v>45724</v>
      </c>
      <c r="C69">
        <v>1651</v>
      </c>
      <c r="D69">
        <v>1456</v>
      </c>
      <c r="E69">
        <v>1617</v>
      </c>
    </row>
    <row r="70" spans="2:5" x14ac:dyDescent="0.3">
      <c r="B70" s="19">
        <v>45725</v>
      </c>
      <c r="C70">
        <v>1645</v>
      </c>
      <c r="D70">
        <v>1314</v>
      </c>
      <c r="E70">
        <v>1700</v>
      </c>
    </row>
    <row r="71" spans="2:5" x14ac:dyDescent="0.3">
      <c r="B71" s="19">
        <v>45726</v>
      </c>
      <c r="C71">
        <v>1644</v>
      </c>
      <c r="D71">
        <v>1242</v>
      </c>
      <c r="E71">
        <v>1616</v>
      </c>
    </row>
    <row r="72" spans="2:5" x14ac:dyDescent="0.3">
      <c r="B72" s="19">
        <v>45727</v>
      </c>
      <c r="C72">
        <v>1686</v>
      </c>
      <c r="D72">
        <v>1186</v>
      </c>
      <c r="E72">
        <v>1545</v>
      </c>
    </row>
    <row r="73" spans="2:5" x14ac:dyDescent="0.3">
      <c r="B73" s="19">
        <v>45728</v>
      </c>
      <c r="C73">
        <v>1556</v>
      </c>
      <c r="D73">
        <v>1139</v>
      </c>
      <c r="E73">
        <v>1629</v>
      </c>
    </row>
    <row r="74" spans="2:5" x14ac:dyDescent="0.3">
      <c r="B74" s="19">
        <v>45729</v>
      </c>
      <c r="C74">
        <v>1729</v>
      </c>
      <c r="D74">
        <v>1386</v>
      </c>
      <c r="E74">
        <v>1664</v>
      </c>
    </row>
    <row r="75" spans="2:5" x14ac:dyDescent="0.3">
      <c r="B75" s="19">
        <v>45730</v>
      </c>
      <c r="C75">
        <v>1937</v>
      </c>
      <c r="D75">
        <v>1534</v>
      </c>
      <c r="E75">
        <v>1482</v>
      </c>
    </row>
    <row r="76" spans="2:5" x14ac:dyDescent="0.3">
      <c r="B76" s="19">
        <v>45731</v>
      </c>
      <c r="C76">
        <v>1974</v>
      </c>
      <c r="D76">
        <v>1440</v>
      </c>
      <c r="E76">
        <v>1359</v>
      </c>
    </row>
    <row r="77" spans="2:5" x14ac:dyDescent="0.3">
      <c r="B77" s="19">
        <v>45732</v>
      </c>
      <c r="C77">
        <v>2017</v>
      </c>
      <c r="D77">
        <v>1348</v>
      </c>
      <c r="E77">
        <v>1352</v>
      </c>
    </row>
    <row r="78" spans="2:5" x14ac:dyDescent="0.3">
      <c r="B78" s="19">
        <v>45733</v>
      </c>
      <c r="C78">
        <v>2013</v>
      </c>
      <c r="D78">
        <v>1315</v>
      </c>
      <c r="E78">
        <v>1282</v>
      </c>
    </row>
    <row r="79" spans="2:5" x14ac:dyDescent="0.3">
      <c r="B79" s="19">
        <v>45734</v>
      </c>
      <c r="C79">
        <v>2065</v>
      </c>
      <c r="D79">
        <v>1272</v>
      </c>
      <c r="E79">
        <v>1280</v>
      </c>
    </row>
    <row r="80" spans="2:5" x14ac:dyDescent="0.3">
      <c r="B80" s="19">
        <v>45735</v>
      </c>
      <c r="C80">
        <v>2072</v>
      </c>
      <c r="D80">
        <v>1255</v>
      </c>
      <c r="E80">
        <v>1400</v>
      </c>
    </row>
    <row r="81" spans="2:5" x14ac:dyDescent="0.3">
      <c r="B81" s="19">
        <v>45736</v>
      </c>
      <c r="C81">
        <v>2101</v>
      </c>
      <c r="D81">
        <v>1464</v>
      </c>
      <c r="E81">
        <v>1538</v>
      </c>
    </row>
    <row r="82" spans="2:5" x14ac:dyDescent="0.3">
      <c r="B82" s="19">
        <v>45737</v>
      </c>
      <c r="C82">
        <v>2254</v>
      </c>
      <c r="D82">
        <v>1568</v>
      </c>
      <c r="E82">
        <v>1441</v>
      </c>
    </row>
    <row r="83" spans="2:5" x14ac:dyDescent="0.3">
      <c r="B83" s="19">
        <v>45738</v>
      </c>
      <c r="C83">
        <v>2225</v>
      </c>
      <c r="D83">
        <v>1507</v>
      </c>
      <c r="E83">
        <v>1376</v>
      </c>
    </row>
    <row r="84" spans="2:5" x14ac:dyDescent="0.3">
      <c r="B84" s="19">
        <v>45739</v>
      </c>
      <c r="C84">
        <v>2223</v>
      </c>
      <c r="D84">
        <v>1408</v>
      </c>
      <c r="E84">
        <v>1314</v>
      </c>
    </row>
    <row r="85" spans="2:5" x14ac:dyDescent="0.3">
      <c r="B85" s="19">
        <v>45740</v>
      </c>
      <c r="C85">
        <v>2144</v>
      </c>
      <c r="D85">
        <v>1433</v>
      </c>
      <c r="E85">
        <v>1255</v>
      </c>
    </row>
    <row r="86" spans="2:5" x14ac:dyDescent="0.3">
      <c r="B86" s="19">
        <v>45741</v>
      </c>
      <c r="C86">
        <v>2126</v>
      </c>
      <c r="D86">
        <v>1458</v>
      </c>
      <c r="E86">
        <v>1268</v>
      </c>
    </row>
    <row r="87" spans="2:5" x14ac:dyDescent="0.3">
      <c r="B87" s="19">
        <v>45742</v>
      </c>
      <c r="C87">
        <v>2091</v>
      </c>
      <c r="D87">
        <v>1480</v>
      </c>
      <c r="E87">
        <v>1425</v>
      </c>
    </row>
    <row r="88" spans="2:5" x14ac:dyDescent="0.3">
      <c r="B88" s="19">
        <v>45743</v>
      </c>
      <c r="C88">
        <v>2072</v>
      </c>
      <c r="D88">
        <v>1651</v>
      </c>
      <c r="E88">
        <v>1549</v>
      </c>
    </row>
    <row r="89" spans="2:5" x14ac:dyDescent="0.3">
      <c r="B89" s="19">
        <v>45744</v>
      </c>
      <c r="C89">
        <v>2221</v>
      </c>
      <c r="D89">
        <v>1748</v>
      </c>
      <c r="E89">
        <v>1432</v>
      </c>
    </row>
    <row r="90" spans="2:5" x14ac:dyDescent="0.3">
      <c r="B90" s="19">
        <v>45745</v>
      </c>
      <c r="C90">
        <v>2258</v>
      </c>
      <c r="D90">
        <v>1699</v>
      </c>
      <c r="E90">
        <v>1295</v>
      </c>
    </row>
    <row r="91" spans="2:5" x14ac:dyDescent="0.3">
      <c r="B91" s="19">
        <v>45746</v>
      </c>
      <c r="C91">
        <v>2197</v>
      </c>
      <c r="D91">
        <v>1642</v>
      </c>
      <c r="E91">
        <v>1269</v>
      </c>
    </row>
    <row r="92" spans="2:5" x14ac:dyDescent="0.3">
      <c r="B92" s="19">
        <v>45747</v>
      </c>
      <c r="C92">
        <v>2130</v>
      </c>
      <c r="D92">
        <v>1633</v>
      </c>
      <c r="E92">
        <v>1261</v>
      </c>
    </row>
    <row r="93" spans="2:5" x14ac:dyDescent="0.3">
      <c r="B93" s="19">
        <v>45748</v>
      </c>
      <c r="C93">
        <v>2014</v>
      </c>
      <c r="D93">
        <v>1546</v>
      </c>
      <c r="E93">
        <v>1262</v>
      </c>
    </row>
    <row r="94" spans="2:5" x14ac:dyDescent="0.3">
      <c r="B94" s="19">
        <v>45749</v>
      </c>
      <c r="C94">
        <v>1908</v>
      </c>
      <c r="D94">
        <v>1527</v>
      </c>
      <c r="E94">
        <v>1486</v>
      </c>
    </row>
    <row r="95" spans="2:5" x14ac:dyDescent="0.3">
      <c r="B95" s="19">
        <v>45750</v>
      </c>
      <c r="C95">
        <v>1751</v>
      </c>
      <c r="D95">
        <v>1649</v>
      </c>
      <c r="E95">
        <v>1549</v>
      </c>
    </row>
    <row r="96" spans="2:5" x14ac:dyDescent="0.3">
      <c r="B96" s="19">
        <v>45751</v>
      </c>
      <c r="C96">
        <v>1752</v>
      </c>
      <c r="D96">
        <v>1715</v>
      </c>
      <c r="E96">
        <v>1435</v>
      </c>
    </row>
    <row r="97" spans="2:5" x14ac:dyDescent="0.3">
      <c r="B97" s="19">
        <v>45752</v>
      </c>
      <c r="C97">
        <v>1768</v>
      </c>
      <c r="D97">
        <v>1618</v>
      </c>
      <c r="E97">
        <v>1370</v>
      </c>
    </row>
    <row r="98" spans="2:5" x14ac:dyDescent="0.3">
      <c r="B98" s="19">
        <v>45753</v>
      </c>
      <c r="C98">
        <v>1630</v>
      </c>
      <c r="D98">
        <v>1507</v>
      </c>
      <c r="E98">
        <v>1286</v>
      </c>
    </row>
    <row r="99" spans="2:5" x14ac:dyDescent="0.3">
      <c r="B99" s="19">
        <v>45754</v>
      </c>
      <c r="C99">
        <v>1500</v>
      </c>
      <c r="D99">
        <v>1384</v>
      </c>
      <c r="E99">
        <v>1240</v>
      </c>
    </row>
    <row r="100" spans="2:5" x14ac:dyDescent="0.3">
      <c r="B100" s="19">
        <v>45755</v>
      </c>
      <c r="C100">
        <v>1410</v>
      </c>
      <c r="D100">
        <v>1323</v>
      </c>
      <c r="E100">
        <v>1277</v>
      </c>
    </row>
    <row r="101" spans="2:5" x14ac:dyDescent="0.3">
      <c r="B101" s="19">
        <v>45756</v>
      </c>
      <c r="C101">
        <v>1383</v>
      </c>
      <c r="D101">
        <v>1342</v>
      </c>
      <c r="E101">
        <v>1433</v>
      </c>
    </row>
    <row r="102" spans="2:5" x14ac:dyDescent="0.3">
      <c r="B102" s="19">
        <v>45757</v>
      </c>
      <c r="C102">
        <v>1462</v>
      </c>
      <c r="D102">
        <v>1497</v>
      </c>
      <c r="E102">
        <v>1534</v>
      </c>
    </row>
    <row r="103" spans="2:5" x14ac:dyDescent="0.3">
      <c r="B103" s="19">
        <v>45758</v>
      </c>
      <c r="C103">
        <v>1648</v>
      </c>
      <c r="D103">
        <v>1556</v>
      </c>
      <c r="E103">
        <v>1398</v>
      </c>
    </row>
    <row r="104" spans="2:5" x14ac:dyDescent="0.3">
      <c r="B104" s="19">
        <v>45759</v>
      </c>
      <c r="C104">
        <v>1725</v>
      </c>
      <c r="D104">
        <v>1386</v>
      </c>
      <c r="E104">
        <v>1372</v>
      </c>
    </row>
    <row r="105" spans="2:5" x14ac:dyDescent="0.3">
      <c r="B105" s="19">
        <v>45760</v>
      </c>
      <c r="C105">
        <v>1681</v>
      </c>
      <c r="D105">
        <v>1301</v>
      </c>
      <c r="E105">
        <v>1373</v>
      </c>
    </row>
    <row r="106" spans="2:5" x14ac:dyDescent="0.3">
      <c r="B106" s="19">
        <v>45761</v>
      </c>
      <c r="C106">
        <v>1579</v>
      </c>
      <c r="D106">
        <v>1227</v>
      </c>
      <c r="E106">
        <v>1349</v>
      </c>
    </row>
    <row r="107" spans="2:5" x14ac:dyDescent="0.3">
      <c r="B107" s="19">
        <v>45762</v>
      </c>
      <c r="C107">
        <v>1560</v>
      </c>
      <c r="D107">
        <v>1143</v>
      </c>
      <c r="E107">
        <v>1350</v>
      </c>
    </row>
    <row r="108" spans="2:5" x14ac:dyDescent="0.3">
      <c r="B108" s="19">
        <v>45763</v>
      </c>
      <c r="C108">
        <v>1486</v>
      </c>
      <c r="D108">
        <v>1200</v>
      </c>
      <c r="E108">
        <v>1505</v>
      </c>
    </row>
    <row r="109" spans="2:5" x14ac:dyDescent="0.3">
      <c r="B109" s="19">
        <v>45764</v>
      </c>
      <c r="C109">
        <v>1489</v>
      </c>
      <c r="D109">
        <v>1451</v>
      </c>
      <c r="E109">
        <v>1621</v>
      </c>
    </row>
    <row r="110" spans="2:5" x14ac:dyDescent="0.3">
      <c r="B110" s="19">
        <v>45765</v>
      </c>
      <c r="C110">
        <v>1740</v>
      </c>
      <c r="D110">
        <v>1560</v>
      </c>
      <c r="E110">
        <v>1652</v>
      </c>
    </row>
    <row r="111" spans="2:5" x14ac:dyDescent="0.3">
      <c r="B111" s="19">
        <v>45766</v>
      </c>
      <c r="C111">
        <v>1884</v>
      </c>
      <c r="D111">
        <v>1346</v>
      </c>
      <c r="E111">
        <v>1694</v>
      </c>
    </row>
    <row r="112" spans="2:5" x14ac:dyDescent="0.3">
      <c r="B112" s="19">
        <v>45767</v>
      </c>
      <c r="C112">
        <v>1833</v>
      </c>
      <c r="D112">
        <v>1191</v>
      </c>
      <c r="E112">
        <v>1734</v>
      </c>
    </row>
    <row r="113" spans="2:5" x14ac:dyDescent="0.3">
      <c r="B113" s="19">
        <v>45768</v>
      </c>
      <c r="C113">
        <v>1731</v>
      </c>
      <c r="D113">
        <v>1080</v>
      </c>
      <c r="E113">
        <v>1716</v>
      </c>
    </row>
    <row r="114" spans="2:5" x14ac:dyDescent="0.3">
      <c r="B114" s="19">
        <v>45769</v>
      </c>
      <c r="C114">
        <v>1685</v>
      </c>
      <c r="D114">
        <v>1055</v>
      </c>
      <c r="E114">
        <v>1670</v>
      </c>
    </row>
    <row r="115" spans="2:5" x14ac:dyDescent="0.3">
      <c r="B115" s="19">
        <v>45770</v>
      </c>
      <c r="C115">
        <v>1611</v>
      </c>
      <c r="D115">
        <v>1164</v>
      </c>
      <c r="E115">
        <v>1967</v>
      </c>
    </row>
    <row r="116" spans="2:5" x14ac:dyDescent="0.3">
      <c r="B116" s="19">
        <v>45771</v>
      </c>
      <c r="C116">
        <v>1663</v>
      </c>
      <c r="D116">
        <v>1350</v>
      </c>
      <c r="E116">
        <v>2061</v>
      </c>
    </row>
    <row r="117" spans="2:5" x14ac:dyDescent="0.3">
      <c r="B117" s="19">
        <v>45772</v>
      </c>
      <c r="C117">
        <v>1837</v>
      </c>
      <c r="D117">
        <v>1434</v>
      </c>
      <c r="E117">
        <v>2029</v>
      </c>
    </row>
    <row r="118" spans="2:5" x14ac:dyDescent="0.3">
      <c r="B118" s="19">
        <v>45773</v>
      </c>
      <c r="C118">
        <v>1887</v>
      </c>
      <c r="D118">
        <v>1327</v>
      </c>
      <c r="E118">
        <v>2019</v>
      </c>
    </row>
    <row r="119" spans="2:5" x14ac:dyDescent="0.3">
      <c r="B119" s="19">
        <v>45774</v>
      </c>
      <c r="C119">
        <v>1775</v>
      </c>
      <c r="D119">
        <v>1213</v>
      </c>
      <c r="E119">
        <v>2006</v>
      </c>
    </row>
    <row r="120" spans="2:5" x14ac:dyDescent="0.3">
      <c r="B120" s="19">
        <v>45775</v>
      </c>
      <c r="C120">
        <v>1689</v>
      </c>
      <c r="D120">
        <v>1197</v>
      </c>
      <c r="E120">
        <v>1972</v>
      </c>
    </row>
    <row r="121" spans="2:5" x14ac:dyDescent="0.3">
      <c r="B121" s="19">
        <v>45776</v>
      </c>
      <c r="C121">
        <v>1670</v>
      </c>
      <c r="D121">
        <v>1261</v>
      </c>
      <c r="E121">
        <v>2064</v>
      </c>
    </row>
    <row r="122" spans="2:5" x14ac:dyDescent="0.3">
      <c r="B122" s="19">
        <v>45777</v>
      </c>
      <c r="C122">
        <v>1635</v>
      </c>
      <c r="D122">
        <v>1367</v>
      </c>
      <c r="E122">
        <v>2413</v>
      </c>
    </row>
    <row r="123" spans="2:5" x14ac:dyDescent="0.3">
      <c r="B123" s="19">
        <v>45778</v>
      </c>
      <c r="C123">
        <v>1591</v>
      </c>
      <c r="D123">
        <v>1516</v>
      </c>
      <c r="E123">
        <v>2458</v>
      </c>
    </row>
    <row r="124" spans="2:5" x14ac:dyDescent="0.3">
      <c r="B124" s="19">
        <v>45779</v>
      </c>
      <c r="C124">
        <v>1730</v>
      </c>
      <c r="D124">
        <v>1737</v>
      </c>
      <c r="E124">
        <v>2441</v>
      </c>
    </row>
    <row r="125" spans="2:5" x14ac:dyDescent="0.3">
      <c r="B125" s="19">
        <v>45780</v>
      </c>
      <c r="C125">
        <v>1763</v>
      </c>
      <c r="D125">
        <v>1643</v>
      </c>
      <c r="E125">
        <v>2462</v>
      </c>
    </row>
    <row r="126" spans="2:5" x14ac:dyDescent="0.3">
      <c r="B126" s="19">
        <v>45781</v>
      </c>
      <c r="C126">
        <v>1633</v>
      </c>
      <c r="D126">
        <v>1579</v>
      </c>
      <c r="E126">
        <v>2485</v>
      </c>
    </row>
    <row r="127" spans="2:5" x14ac:dyDescent="0.3">
      <c r="B127" s="19">
        <v>45782</v>
      </c>
      <c r="C127">
        <v>1551</v>
      </c>
      <c r="D127">
        <v>1485</v>
      </c>
      <c r="E127">
        <v>2515</v>
      </c>
    </row>
    <row r="128" spans="2:5" x14ac:dyDescent="0.3">
      <c r="B128" s="19">
        <v>45783</v>
      </c>
      <c r="C128">
        <v>1372</v>
      </c>
      <c r="D128">
        <v>1458</v>
      </c>
      <c r="E128">
        <v>2631</v>
      </c>
    </row>
    <row r="129" spans="2:5" x14ac:dyDescent="0.3">
      <c r="B129" s="19">
        <v>45784</v>
      </c>
      <c r="C129">
        <v>1287</v>
      </c>
      <c r="D129">
        <v>1423</v>
      </c>
      <c r="E129">
        <v>2839</v>
      </c>
    </row>
    <row r="130" spans="2:5" x14ac:dyDescent="0.3">
      <c r="B130" s="19">
        <v>45785</v>
      </c>
      <c r="C130">
        <v>1193</v>
      </c>
      <c r="D130">
        <v>1632</v>
      </c>
      <c r="E130">
        <v>2899</v>
      </c>
    </row>
    <row r="131" spans="2:5" x14ac:dyDescent="0.3">
      <c r="B131" s="19">
        <v>45786</v>
      </c>
      <c r="C131">
        <v>1308</v>
      </c>
      <c r="D131">
        <v>1763</v>
      </c>
      <c r="E131">
        <v>2859</v>
      </c>
    </row>
    <row r="132" spans="2:5" x14ac:dyDescent="0.3">
      <c r="B132" s="19">
        <v>45787</v>
      </c>
      <c r="C132">
        <v>1321</v>
      </c>
      <c r="D132">
        <v>1616</v>
      </c>
      <c r="E132">
        <v>2865</v>
      </c>
    </row>
    <row r="133" spans="2:5" x14ac:dyDescent="0.3">
      <c r="B133" s="19">
        <v>45788</v>
      </c>
      <c r="C133">
        <v>1193</v>
      </c>
      <c r="D133">
        <v>1515</v>
      </c>
      <c r="E133">
        <v>2871</v>
      </c>
    </row>
    <row r="134" spans="2:5" x14ac:dyDescent="0.3">
      <c r="B134" s="19">
        <v>45789</v>
      </c>
      <c r="C134">
        <v>1084</v>
      </c>
      <c r="D134">
        <v>1436</v>
      </c>
      <c r="E134">
        <v>2893</v>
      </c>
    </row>
    <row r="135" spans="2:5" x14ac:dyDescent="0.3">
      <c r="B135" s="19">
        <v>45790</v>
      </c>
      <c r="C135">
        <v>1061</v>
      </c>
      <c r="D135">
        <v>1376</v>
      </c>
      <c r="E135">
        <v>2953</v>
      </c>
    </row>
    <row r="136" spans="2:5" x14ac:dyDescent="0.3">
      <c r="B136" s="19">
        <v>45791</v>
      </c>
      <c r="C136">
        <v>1027</v>
      </c>
      <c r="D136">
        <v>1382</v>
      </c>
      <c r="E136">
        <v>3174</v>
      </c>
    </row>
    <row r="137" spans="2:5" x14ac:dyDescent="0.3">
      <c r="B137" s="19">
        <v>45792</v>
      </c>
      <c r="C137">
        <v>1136</v>
      </c>
      <c r="D137">
        <v>1609</v>
      </c>
      <c r="E137">
        <v>3242</v>
      </c>
    </row>
    <row r="138" spans="2:5" x14ac:dyDescent="0.3">
      <c r="B138" s="19">
        <v>45793</v>
      </c>
      <c r="C138">
        <v>1729</v>
      </c>
      <c r="D138">
        <v>1639</v>
      </c>
      <c r="E138">
        <v>3261</v>
      </c>
    </row>
    <row r="139" spans="2:5" x14ac:dyDescent="0.3">
      <c r="B139" s="19">
        <v>45794</v>
      </c>
      <c r="C139">
        <v>1960</v>
      </c>
      <c r="D139">
        <v>1568</v>
      </c>
      <c r="E139">
        <v>3208</v>
      </c>
    </row>
    <row r="140" spans="2:5" x14ac:dyDescent="0.3">
      <c r="B140" s="19">
        <v>45795</v>
      </c>
      <c r="C140">
        <v>2121</v>
      </c>
      <c r="D140">
        <v>1587</v>
      </c>
      <c r="E140">
        <v>3200</v>
      </c>
    </row>
    <row r="141" spans="2:5" x14ac:dyDescent="0.3">
      <c r="B141" s="19">
        <v>45796</v>
      </c>
      <c r="C141">
        <v>2034</v>
      </c>
      <c r="D141">
        <v>1566</v>
      </c>
      <c r="E141">
        <v>3262</v>
      </c>
    </row>
    <row r="142" spans="2:5" x14ac:dyDescent="0.3">
      <c r="B142" s="19">
        <v>45797</v>
      </c>
      <c r="C142">
        <v>2019</v>
      </c>
      <c r="D142">
        <v>1592</v>
      </c>
      <c r="E142">
        <v>3295</v>
      </c>
    </row>
    <row r="143" spans="2:5" x14ac:dyDescent="0.3">
      <c r="B143" s="19">
        <v>45798</v>
      </c>
      <c r="C143">
        <v>2012</v>
      </c>
      <c r="D143">
        <v>1601</v>
      </c>
      <c r="E143">
        <v>3540</v>
      </c>
    </row>
    <row r="144" spans="2:5" x14ac:dyDescent="0.3">
      <c r="B144" s="19">
        <v>45799</v>
      </c>
      <c r="C144">
        <v>2091</v>
      </c>
      <c r="D144">
        <v>1813</v>
      </c>
      <c r="E144">
        <v>3658</v>
      </c>
    </row>
    <row r="145" spans="2:5" x14ac:dyDescent="0.3">
      <c r="B145" s="19">
        <v>45800</v>
      </c>
      <c r="C145">
        <v>2374</v>
      </c>
      <c r="D145">
        <v>1917</v>
      </c>
      <c r="E145">
        <v>3649</v>
      </c>
    </row>
    <row r="146" spans="2:5" x14ac:dyDescent="0.3">
      <c r="B146" s="19">
        <v>45801</v>
      </c>
      <c r="C146">
        <v>2472</v>
      </c>
      <c r="D146">
        <v>1829</v>
      </c>
      <c r="E146">
        <v>3617</v>
      </c>
    </row>
    <row r="147" spans="2:5" x14ac:dyDescent="0.3">
      <c r="B147" s="19">
        <v>45802</v>
      </c>
      <c r="C147">
        <v>2331</v>
      </c>
      <c r="D147">
        <v>1763</v>
      </c>
      <c r="E147">
        <v>3606</v>
      </c>
    </row>
    <row r="148" spans="2:5" x14ac:dyDescent="0.3">
      <c r="B148" s="19">
        <v>45803</v>
      </c>
      <c r="C148">
        <v>2241</v>
      </c>
      <c r="D148">
        <v>1692</v>
      </c>
      <c r="E148">
        <v>3623</v>
      </c>
    </row>
    <row r="149" spans="2:5" x14ac:dyDescent="0.3">
      <c r="B149" s="19">
        <v>45804</v>
      </c>
      <c r="C149">
        <v>2136</v>
      </c>
      <c r="D149">
        <v>1671</v>
      </c>
      <c r="E149">
        <v>3672</v>
      </c>
    </row>
    <row r="150" spans="2:5" x14ac:dyDescent="0.3">
      <c r="B150" s="19">
        <v>45805</v>
      </c>
      <c r="C150">
        <v>2058</v>
      </c>
      <c r="D150">
        <v>1687</v>
      </c>
      <c r="E150">
        <v>3882</v>
      </c>
    </row>
    <row r="151" spans="2:5" x14ac:dyDescent="0.3">
      <c r="B151" s="19">
        <v>45806</v>
      </c>
      <c r="C151">
        <v>1954</v>
      </c>
      <c r="D151">
        <v>1860</v>
      </c>
      <c r="E151">
        <v>4014</v>
      </c>
    </row>
    <row r="152" spans="2:5" x14ac:dyDescent="0.3">
      <c r="B152" s="19">
        <v>45807</v>
      </c>
      <c r="C152">
        <v>2178</v>
      </c>
      <c r="D152">
        <v>1908</v>
      </c>
      <c r="E152">
        <v>3980</v>
      </c>
    </row>
    <row r="153" spans="2:5" x14ac:dyDescent="0.3">
      <c r="B153" s="19">
        <v>45808</v>
      </c>
      <c r="C153">
        <v>2281</v>
      </c>
      <c r="D153">
        <v>1754</v>
      </c>
      <c r="E153">
        <v>4023</v>
      </c>
    </row>
    <row r="154" spans="2:5" x14ac:dyDescent="0.3">
      <c r="B154" s="19">
        <v>45809</v>
      </c>
      <c r="C154">
        <v>2194</v>
      </c>
      <c r="D154">
        <v>1631</v>
      </c>
      <c r="E154">
        <v>3956</v>
      </c>
    </row>
    <row r="155" spans="2:5" x14ac:dyDescent="0.3">
      <c r="B155" s="19">
        <v>45810</v>
      </c>
      <c r="C155">
        <v>2019</v>
      </c>
      <c r="D155">
        <v>1558</v>
      </c>
      <c r="E155">
        <v>3978</v>
      </c>
    </row>
    <row r="156" spans="2:5" x14ac:dyDescent="0.3">
      <c r="B156" s="19">
        <v>45811</v>
      </c>
      <c r="C156">
        <v>1966</v>
      </c>
      <c r="D156">
        <v>1457</v>
      </c>
      <c r="E156">
        <v>3994</v>
      </c>
    </row>
    <row r="157" spans="2:5" x14ac:dyDescent="0.3">
      <c r="B157" s="19">
        <v>45812</v>
      </c>
      <c r="C157">
        <v>1904</v>
      </c>
      <c r="D157">
        <v>1664</v>
      </c>
      <c r="E157">
        <v>4127</v>
      </c>
    </row>
    <row r="158" spans="2:5" x14ac:dyDescent="0.3">
      <c r="B158" s="19">
        <v>45813</v>
      </c>
      <c r="C158">
        <v>1811</v>
      </c>
      <c r="D158">
        <v>2025</v>
      </c>
      <c r="E158">
        <v>4219</v>
      </c>
    </row>
    <row r="159" spans="2:5" x14ac:dyDescent="0.3">
      <c r="B159" s="19">
        <v>45814</v>
      </c>
      <c r="C159">
        <v>1998</v>
      </c>
      <c r="D159">
        <v>2110</v>
      </c>
      <c r="E159">
        <v>4166</v>
      </c>
    </row>
    <row r="160" spans="2:5" x14ac:dyDescent="0.3">
      <c r="B160" s="19">
        <v>45815</v>
      </c>
      <c r="C160">
        <v>2089</v>
      </c>
      <c r="D160">
        <v>2027</v>
      </c>
      <c r="E160">
        <v>4083</v>
      </c>
    </row>
    <row r="161" spans="2:5" x14ac:dyDescent="0.3">
      <c r="B161" s="19">
        <v>45816</v>
      </c>
      <c r="C161">
        <v>1959</v>
      </c>
      <c r="D161">
        <v>1942</v>
      </c>
      <c r="E161">
        <v>3982</v>
      </c>
    </row>
    <row r="162" spans="2:5" x14ac:dyDescent="0.3">
      <c r="B162" s="19">
        <v>45817</v>
      </c>
      <c r="C162">
        <v>1813</v>
      </c>
      <c r="D162">
        <v>1860</v>
      </c>
      <c r="E162">
        <v>3887</v>
      </c>
    </row>
    <row r="163" spans="2:5" x14ac:dyDescent="0.3">
      <c r="B163" s="19">
        <v>45818</v>
      </c>
      <c r="C163">
        <v>1789</v>
      </c>
      <c r="D163">
        <v>1787</v>
      </c>
      <c r="E163">
        <v>3858</v>
      </c>
    </row>
    <row r="164" spans="2:5" x14ac:dyDescent="0.3">
      <c r="B164" s="19">
        <v>45819</v>
      </c>
      <c r="C164">
        <v>1721</v>
      </c>
      <c r="D164">
        <v>1753</v>
      </c>
      <c r="E164">
        <v>4038</v>
      </c>
    </row>
    <row r="165" spans="2:5" x14ac:dyDescent="0.3">
      <c r="B165" s="19">
        <v>45820</v>
      </c>
      <c r="C165">
        <v>1737</v>
      </c>
      <c r="D165">
        <v>1904</v>
      </c>
      <c r="E165">
        <v>4129</v>
      </c>
    </row>
    <row r="166" spans="2:5" x14ac:dyDescent="0.3">
      <c r="B166" s="19">
        <v>45821</v>
      </c>
      <c r="C166">
        <v>1979</v>
      </c>
      <c r="D166">
        <v>2003</v>
      </c>
      <c r="E166">
        <v>4054</v>
      </c>
    </row>
    <row r="167" spans="2:5" x14ac:dyDescent="0.3">
      <c r="B167" s="19">
        <v>45822</v>
      </c>
      <c r="C167">
        <v>2058</v>
      </c>
      <c r="D167">
        <v>1922</v>
      </c>
      <c r="E167">
        <v>4154</v>
      </c>
    </row>
    <row r="168" spans="2:5" x14ac:dyDescent="0.3">
      <c r="B168" s="19">
        <v>45823</v>
      </c>
      <c r="C168">
        <v>1975</v>
      </c>
      <c r="D168">
        <v>1725</v>
      </c>
      <c r="E168">
        <v>4190</v>
      </c>
    </row>
    <row r="169" spans="2:5" x14ac:dyDescent="0.3">
      <c r="B169" s="19">
        <v>45824</v>
      </c>
      <c r="C169">
        <v>1883</v>
      </c>
      <c r="D169">
        <v>1606</v>
      </c>
      <c r="E169">
        <v>4200</v>
      </c>
    </row>
    <row r="170" spans="2:5" x14ac:dyDescent="0.3">
      <c r="B170" s="19">
        <v>45825</v>
      </c>
      <c r="C170">
        <v>1867</v>
      </c>
      <c r="D170">
        <v>1456</v>
      </c>
      <c r="E170">
        <v>4168</v>
      </c>
    </row>
    <row r="171" spans="2:5" x14ac:dyDescent="0.3">
      <c r="B171" s="19">
        <v>45826</v>
      </c>
      <c r="C171">
        <v>1801</v>
      </c>
      <c r="D171">
        <v>1447</v>
      </c>
      <c r="E171">
        <v>4340</v>
      </c>
    </row>
    <row r="172" spans="2:5" x14ac:dyDescent="0.3">
      <c r="B172" s="19">
        <v>45827</v>
      </c>
      <c r="C172">
        <v>1784</v>
      </c>
      <c r="D172">
        <v>1606</v>
      </c>
      <c r="E172">
        <v>4438</v>
      </c>
    </row>
    <row r="173" spans="2:5" x14ac:dyDescent="0.3">
      <c r="B173" s="19">
        <v>45828</v>
      </c>
      <c r="C173">
        <v>1999</v>
      </c>
      <c r="D173">
        <v>1672</v>
      </c>
      <c r="E173">
        <v>4335</v>
      </c>
    </row>
    <row r="174" spans="2:5" x14ac:dyDescent="0.3">
      <c r="B174" s="19">
        <v>45829</v>
      </c>
      <c r="C174">
        <v>2065</v>
      </c>
      <c r="D174">
        <v>1514</v>
      </c>
      <c r="E174">
        <v>4190</v>
      </c>
    </row>
    <row r="175" spans="2:5" x14ac:dyDescent="0.3">
      <c r="B175" s="19">
        <v>45830</v>
      </c>
      <c r="C175">
        <v>1996</v>
      </c>
      <c r="D175">
        <v>1423</v>
      </c>
      <c r="E175">
        <v>4113</v>
      </c>
    </row>
    <row r="176" spans="2:5" x14ac:dyDescent="0.3">
      <c r="B176" s="19">
        <v>45831</v>
      </c>
      <c r="C176">
        <v>1915</v>
      </c>
      <c r="D176">
        <v>1344</v>
      </c>
      <c r="E176">
        <v>3927</v>
      </c>
    </row>
    <row r="177" spans="2:5" x14ac:dyDescent="0.3">
      <c r="B177" s="19">
        <v>45832</v>
      </c>
      <c r="C177">
        <v>1886</v>
      </c>
      <c r="D177">
        <v>1255</v>
      </c>
      <c r="E177">
        <v>3897</v>
      </c>
    </row>
    <row r="178" spans="2:5" x14ac:dyDescent="0.3">
      <c r="B178" s="19">
        <v>45833</v>
      </c>
      <c r="C178">
        <v>1915</v>
      </c>
      <c r="D178">
        <v>1302</v>
      </c>
      <c r="E178">
        <v>4037</v>
      </c>
    </row>
    <row r="179" spans="2:5" x14ac:dyDescent="0.3">
      <c r="B179" s="19">
        <v>45834</v>
      </c>
      <c r="C179">
        <v>2009</v>
      </c>
      <c r="D179">
        <v>1508</v>
      </c>
      <c r="E179">
        <v>4192</v>
      </c>
    </row>
    <row r="180" spans="2:5" x14ac:dyDescent="0.3">
      <c r="B180" s="19">
        <v>45835</v>
      </c>
      <c r="C180">
        <v>2348</v>
      </c>
      <c r="D180">
        <v>1627</v>
      </c>
      <c r="E180">
        <v>4005</v>
      </c>
    </row>
    <row r="181" spans="2:5" x14ac:dyDescent="0.3">
      <c r="B181" s="19">
        <v>45836</v>
      </c>
      <c r="C181">
        <v>2455</v>
      </c>
      <c r="D181">
        <v>1525</v>
      </c>
      <c r="E181">
        <v>3866</v>
      </c>
    </row>
    <row r="182" spans="2:5" x14ac:dyDescent="0.3">
      <c r="B182" s="19">
        <v>45837</v>
      </c>
      <c r="C182">
        <v>2478</v>
      </c>
      <c r="D182">
        <v>1455</v>
      </c>
      <c r="E182">
        <v>3735</v>
      </c>
    </row>
    <row r="183" spans="2:5" x14ac:dyDescent="0.3">
      <c r="B183" s="19">
        <v>45838</v>
      </c>
      <c r="C183">
        <v>2423</v>
      </c>
      <c r="D183">
        <v>1429</v>
      </c>
      <c r="E183">
        <v>3635</v>
      </c>
    </row>
    <row r="184" spans="2:5" x14ac:dyDescent="0.3">
      <c r="B184" s="19">
        <v>45839</v>
      </c>
      <c r="C184">
        <v>2326</v>
      </c>
      <c r="D184">
        <v>1352</v>
      </c>
      <c r="E184">
        <v>3606</v>
      </c>
    </row>
    <row r="185" spans="2:5" x14ac:dyDescent="0.3">
      <c r="B185" s="19">
        <v>45840</v>
      </c>
      <c r="C185">
        <v>2216</v>
      </c>
      <c r="D185">
        <v>1323</v>
      </c>
      <c r="E185">
        <v>3747</v>
      </c>
    </row>
    <row r="186" spans="2:5" x14ac:dyDescent="0.3">
      <c r="B186" s="19">
        <v>45841</v>
      </c>
      <c r="C186">
        <v>2144</v>
      </c>
      <c r="D186">
        <v>1415</v>
      </c>
      <c r="E186">
        <v>3781</v>
      </c>
    </row>
    <row r="187" spans="2:5" x14ac:dyDescent="0.3">
      <c r="B187" s="19">
        <v>45842</v>
      </c>
      <c r="C187">
        <v>2318</v>
      </c>
      <c r="D187">
        <v>1530</v>
      </c>
      <c r="E187">
        <v>3618</v>
      </c>
    </row>
    <row r="188" spans="2:5" x14ac:dyDescent="0.3">
      <c r="B188" s="19">
        <v>45843</v>
      </c>
      <c r="C188">
        <v>2426</v>
      </c>
      <c r="D188">
        <v>1420</v>
      </c>
      <c r="E188">
        <v>3557</v>
      </c>
    </row>
    <row r="189" spans="2:5" x14ac:dyDescent="0.3">
      <c r="B189" s="19">
        <v>45844</v>
      </c>
      <c r="C189">
        <v>2254</v>
      </c>
      <c r="D189">
        <v>1321</v>
      </c>
      <c r="E189">
        <v>3393</v>
      </c>
    </row>
    <row r="190" spans="2:5" x14ac:dyDescent="0.3">
      <c r="B190" s="19">
        <v>45845</v>
      </c>
      <c r="C190">
        <v>2159</v>
      </c>
      <c r="D190">
        <v>1244</v>
      </c>
      <c r="E190">
        <v>3394</v>
      </c>
    </row>
    <row r="191" spans="2:5" x14ac:dyDescent="0.3">
      <c r="B191" s="19">
        <v>45846</v>
      </c>
      <c r="C191">
        <v>2054</v>
      </c>
      <c r="D191">
        <v>1288</v>
      </c>
      <c r="E191">
        <v>3399</v>
      </c>
    </row>
    <row r="192" spans="2:5" x14ac:dyDescent="0.3">
      <c r="B192" s="19">
        <v>45847</v>
      </c>
      <c r="C192">
        <v>1960</v>
      </c>
      <c r="D192">
        <v>1358</v>
      </c>
      <c r="E192">
        <v>3551</v>
      </c>
    </row>
    <row r="193" spans="2:5" x14ac:dyDescent="0.3">
      <c r="B193" s="19">
        <v>45848</v>
      </c>
      <c r="C193">
        <v>1902</v>
      </c>
      <c r="D193">
        <v>1578</v>
      </c>
      <c r="E193">
        <v>3619</v>
      </c>
    </row>
    <row r="194" spans="2:5" x14ac:dyDescent="0.3">
      <c r="B194" s="19">
        <v>45849</v>
      </c>
      <c r="C194">
        <v>2115</v>
      </c>
      <c r="D194">
        <v>1700</v>
      </c>
      <c r="E194">
        <v>3489</v>
      </c>
    </row>
    <row r="195" spans="2:5" x14ac:dyDescent="0.3">
      <c r="B195" s="19">
        <v>45850</v>
      </c>
      <c r="C195">
        <v>2149</v>
      </c>
      <c r="D195">
        <v>1561</v>
      </c>
      <c r="E195">
        <v>3471</v>
      </c>
    </row>
    <row r="196" spans="2:5" x14ac:dyDescent="0.3">
      <c r="B196" s="19">
        <v>45851</v>
      </c>
      <c r="C196">
        <v>2009</v>
      </c>
      <c r="D196">
        <v>1520</v>
      </c>
      <c r="E196">
        <v>3483</v>
      </c>
    </row>
    <row r="197" spans="2:5" x14ac:dyDescent="0.3">
      <c r="B197" s="19">
        <v>45852</v>
      </c>
      <c r="C197">
        <v>1893</v>
      </c>
      <c r="D197">
        <v>1383</v>
      </c>
      <c r="E197">
        <v>3444</v>
      </c>
    </row>
    <row r="198" spans="2:5" x14ac:dyDescent="0.3">
      <c r="B198" s="19">
        <v>45853</v>
      </c>
      <c r="C198">
        <v>1829</v>
      </c>
      <c r="D198">
        <v>1308</v>
      </c>
      <c r="E198">
        <v>3392</v>
      </c>
    </row>
    <row r="199" spans="2:5" x14ac:dyDescent="0.3">
      <c r="B199" s="19">
        <v>45854</v>
      </c>
      <c r="C199">
        <v>1766</v>
      </c>
      <c r="D199">
        <v>1344</v>
      </c>
      <c r="E199">
        <v>3244</v>
      </c>
    </row>
    <row r="200" spans="2:5" x14ac:dyDescent="0.3">
      <c r="B200" s="19">
        <v>45855</v>
      </c>
      <c r="C200">
        <v>1798</v>
      </c>
      <c r="D200">
        <v>1576</v>
      </c>
      <c r="E200">
        <v>3374</v>
      </c>
    </row>
    <row r="201" spans="2:5" x14ac:dyDescent="0.3">
      <c r="B201" s="19">
        <v>45856</v>
      </c>
      <c r="C201">
        <v>2124</v>
      </c>
      <c r="D201">
        <v>1744</v>
      </c>
      <c r="E201">
        <v>3248</v>
      </c>
    </row>
    <row r="202" spans="2:5" x14ac:dyDescent="0.3">
      <c r="B202" s="19">
        <v>45857</v>
      </c>
      <c r="C202">
        <v>2250</v>
      </c>
      <c r="D202">
        <v>1597</v>
      </c>
      <c r="E202">
        <v>3192</v>
      </c>
    </row>
    <row r="203" spans="2:5" x14ac:dyDescent="0.3">
      <c r="B203" s="19">
        <v>45858</v>
      </c>
      <c r="C203">
        <v>2167</v>
      </c>
      <c r="D203">
        <v>1468</v>
      </c>
      <c r="E203">
        <v>3217</v>
      </c>
    </row>
    <row r="204" spans="2:5" x14ac:dyDescent="0.3">
      <c r="B204" s="19">
        <v>45859</v>
      </c>
      <c r="C204">
        <v>2025</v>
      </c>
      <c r="D204">
        <v>1359</v>
      </c>
      <c r="E204">
        <v>3108</v>
      </c>
    </row>
    <row r="205" spans="2:5" x14ac:dyDescent="0.3">
      <c r="B205" s="19">
        <v>45860</v>
      </c>
      <c r="C205">
        <v>1890</v>
      </c>
      <c r="D205">
        <v>1269</v>
      </c>
      <c r="E205">
        <v>3045</v>
      </c>
    </row>
    <row r="206" spans="2:5" x14ac:dyDescent="0.3">
      <c r="B206" s="19">
        <v>45861</v>
      </c>
      <c r="C206">
        <v>1757</v>
      </c>
      <c r="D206">
        <v>1206</v>
      </c>
      <c r="E206">
        <v>3247</v>
      </c>
    </row>
    <row r="207" spans="2:5" x14ac:dyDescent="0.3">
      <c r="B207" s="19">
        <v>45862</v>
      </c>
      <c r="C207">
        <v>1768</v>
      </c>
      <c r="D207">
        <v>1326</v>
      </c>
      <c r="E207">
        <v>3402</v>
      </c>
    </row>
    <row r="208" spans="2:5" x14ac:dyDescent="0.3">
      <c r="B208" s="19">
        <v>45863</v>
      </c>
      <c r="C208">
        <v>2047</v>
      </c>
      <c r="D208">
        <v>1381</v>
      </c>
      <c r="E208">
        <v>3261</v>
      </c>
    </row>
    <row r="209" spans="2:5" x14ac:dyDescent="0.3">
      <c r="B209" s="19">
        <v>45864</v>
      </c>
      <c r="C209">
        <v>2132</v>
      </c>
      <c r="D209">
        <v>1326</v>
      </c>
      <c r="E209">
        <v>3199</v>
      </c>
    </row>
    <row r="210" spans="2:5" x14ac:dyDescent="0.3">
      <c r="B210" s="19">
        <v>45865</v>
      </c>
      <c r="C210">
        <v>2009</v>
      </c>
      <c r="D210">
        <v>1237</v>
      </c>
      <c r="E210">
        <v>3152</v>
      </c>
    </row>
    <row r="211" spans="2:5" x14ac:dyDescent="0.3">
      <c r="B211" s="19">
        <v>45866</v>
      </c>
      <c r="C211">
        <v>1909</v>
      </c>
      <c r="D211">
        <v>1195</v>
      </c>
      <c r="E211">
        <v>3069</v>
      </c>
    </row>
    <row r="212" spans="2:5" x14ac:dyDescent="0.3">
      <c r="B212" s="19">
        <v>45867</v>
      </c>
      <c r="C212">
        <v>1820</v>
      </c>
      <c r="D212">
        <v>1172</v>
      </c>
      <c r="E212">
        <v>3002</v>
      </c>
    </row>
    <row r="213" spans="2:5" x14ac:dyDescent="0.3">
      <c r="B213" s="19">
        <v>45868</v>
      </c>
      <c r="C213">
        <v>1754</v>
      </c>
      <c r="D213">
        <v>1216</v>
      </c>
      <c r="E213">
        <v>3114</v>
      </c>
    </row>
    <row r="214" spans="2:5" x14ac:dyDescent="0.3">
      <c r="B214" s="19">
        <v>45869</v>
      </c>
      <c r="C214">
        <v>1776</v>
      </c>
      <c r="D214">
        <v>1414</v>
      </c>
      <c r="E214">
        <v>3199</v>
      </c>
    </row>
    <row r="215" spans="2:5" x14ac:dyDescent="0.3">
      <c r="B215" s="19">
        <v>45870</v>
      </c>
      <c r="C215">
        <v>1997</v>
      </c>
      <c r="D215">
        <v>1594</v>
      </c>
      <c r="E215">
        <v>3062</v>
      </c>
    </row>
    <row r="216" spans="2:5" x14ac:dyDescent="0.3">
      <c r="B216" s="19">
        <v>45871</v>
      </c>
      <c r="C216">
        <v>2053</v>
      </c>
      <c r="D216">
        <v>1455</v>
      </c>
      <c r="E216">
        <v>2928</v>
      </c>
    </row>
    <row r="217" spans="2:5" x14ac:dyDescent="0.3">
      <c r="B217" s="19">
        <v>45872</v>
      </c>
      <c r="C217">
        <v>2080</v>
      </c>
      <c r="D217">
        <v>1397</v>
      </c>
      <c r="E217">
        <v>2791</v>
      </c>
    </row>
    <row r="218" spans="2:5" x14ac:dyDescent="0.3">
      <c r="B218" s="19">
        <v>45873</v>
      </c>
      <c r="C218">
        <v>2084</v>
      </c>
      <c r="D218">
        <v>1342</v>
      </c>
      <c r="E218">
        <v>2624</v>
      </c>
    </row>
    <row r="219" spans="2:5" x14ac:dyDescent="0.3">
      <c r="B219" s="19">
        <v>45874</v>
      </c>
      <c r="C219">
        <v>2029</v>
      </c>
      <c r="D219">
        <v>1272</v>
      </c>
      <c r="E219">
        <v>2546</v>
      </c>
    </row>
    <row r="220" spans="2:5" x14ac:dyDescent="0.3">
      <c r="B220" s="19">
        <v>45875</v>
      </c>
      <c r="C220">
        <v>2069</v>
      </c>
      <c r="D220">
        <v>1242</v>
      </c>
      <c r="E220">
        <v>2727</v>
      </c>
    </row>
    <row r="221" spans="2:5" x14ac:dyDescent="0.3">
      <c r="B221" s="19">
        <v>45876</v>
      </c>
      <c r="C221">
        <v>2303</v>
      </c>
      <c r="D221">
        <v>1415</v>
      </c>
      <c r="E221">
        <v>2871</v>
      </c>
    </row>
    <row r="222" spans="2:5" x14ac:dyDescent="0.3">
      <c r="B222" s="19">
        <v>45877</v>
      </c>
      <c r="C222">
        <v>2534</v>
      </c>
      <c r="D222">
        <v>1507</v>
      </c>
      <c r="E222">
        <v>2622</v>
      </c>
    </row>
    <row r="223" spans="2:5" x14ac:dyDescent="0.3">
      <c r="B223" s="19">
        <v>45878</v>
      </c>
      <c r="C223">
        <v>2550</v>
      </c>
      <c r="D223">
        <v>1382</v>
      </c>
      <c r="E223">
        <v>2449</v>
      </c>
    </row>
    <row r="224" spans="2:5" x14ac:dyDescent="0.3">
      <c r="B224" s="19">
        <v>45879</v>
      </c>
      <c r="C224">
        <v>2549</v>
      </c>
      <c r="D224">
        <v>1278</v>
      </c>
      <c r="E224">
        <v>2336</v>
      </c>
    </row>
    <row r="225" spans="2:5" x14ac:dyDescent="0.3">
      <c r="B225" s="19">
        <v>45880</v>
      </c>
      <c r="C225">
        <v>2516</v>
      </c>
      <c r="D225">
        <v>1232</v>
      </c>
      <c r="E225">
        <v>2186</v>
      </c>
    </row>
    <row r="226" spans="2:5" x14ac:dyDescent="0.3">
      <c r="B226" s="19">
        <v>45881</v>
      </c>
      <c r="C226">
        <v>2576</v>
      </c>
      <c r="D226">
        <v>1142</v>
      </c>
      <c r="E226">
        <v>2142</v>
      </c>
    </row>
    <row r="227" spans="2:5" x14ac:dyDescent="0.3">
      <c r="B227" s="19">
        <v>45882</v>
      </c>
      <c r="C227">
        <v>2625</v>
      </c>
      <c r="D227">
        <v>1155</v>
      </c>
      <c r="E227">
        <v>2363</v>
      </c>
    </row>
    <row r="228" spans="2:5" x14ac:dyDescent="0.3">
      <c r="B228" s="19">
        <v>45883</v>
      </c>
      <c r="C228">
        <v>2666</v>
      </c>
      <c r="D228">
        <v>1352</v>
      </c>
      <c r="E228">
        <v>2512</v>
      </c>
    </row>
    <row r="229" spans="2:5" x14ac:dyDescent="0.3">
      <c r="B229" s="19">
        <v>45884</v>
      </c>
      <c r="C229">
        <v>2926</v>
      </c>
      <c r="D229">
        <v>1435</v>
      </c>
      <c r="E229">
        <v>2530</v>
      </c>
    </row>
    <row r="230" spans="2:5" x14ac:dyDescent="0.3">
      <c r="B230" s="19">
        <v>45885</v>
      </c>
      <c r="C230">
        <v>3053</v>
      </c>
      <c r="D230">
        <v>1355</v>
      </c>
      <c r="E230">
        <v>2380</v>
      </c>
    </row>
    <row r="231" spans="2:5" x14ac:dyDescent="0.3">
      <c r="B231" s="19">
        <v>45886</v>
      </c>
      <c r="C231">
        <v>2794</v>
      </c>
      <c r="D231">
        <v>1281</v>
      </c>
      <c r="E231">
        <v>2205</v>
      </c>
    </row>
    <row r="232" spans="2:5" x14ac:dyDescent="0.3">
      <c r="B232" s="19">
        <v>45887</v>
      </c>
      <c r="C232">
        <v>2789</v>
      </c>
      <c r="D232">
        <v>1198</v>
      </c>
      <c r="E232">
        <v>2024</v>
      </c>
    </row>
    <row r="233" spans="2:5" x14ac:dyDescent="0.3">
      <c r="B233" s="19">
        <v>45888</v>
      </c>
      <c r="C233">
        <v>2671</v>
      </c>
      <c r="D233">
        <v>1216</v>
      </c>
      <c r="E233">
        <v>1899</v>
      </c>
    </row>
    <row r="234" spans="2:5" x14ac:dyDescent="0.3">
      <c r="B234" s="19">
        <v>45889</v>
      </c>
      <c r="C234">
        <v>2565</v>
      </c>
      <c r="D234">
        <v>1230</v>
      </c>
      <c r="E234">
        <v>1999</v>
      </c>
    </row>
    <row r="235" spans="2:5" x14ac:dyDescent="0.3">
      <c r="B235" s="19">
        <v>45890</v>
      </c>
      <c r="C235">
        <v>2434</v>
      </c>
      <c r="D235">
        <v>1369</v>
      </c>
      <c r="E235">
        <v>2086</v>
      </c>
    </row>
    <row r="236" spans="2:5" x14ac:dyDescent="0.3">
      <c r="B236" s="19">
        <v>45891</v>
      </c>
      <c r="C236">
        <v>2480</v>
      </c>
      <c r="D236">
        <v>1526</v>
      </c>
      <c r="E236">
        <v>1936</v>
      </c>
    </row>
    <row r="237" spans="2:5" x14ac:dyDescent="0.3">
      <c r="B237" s="19">
        <v>45892</v>
      </c>
      <c r="C237">
        <v>2517</v>
      </c>
      <c r="D237">
        <v>1418</v>
      </c>
      <c r="E237">
        <v>1838</v>
      </c>
    </row>
    <row r="238" spans="2:5" x14ac:dyDescent="0.3">
      <c r="B238" s="19">
        <v>45893</v>
      </c>
      <c r="C238">
        <v>2438</v>
      </c>
      <c r="D238">
        <v>1287</v>
      </c>
      <c r="E238">
        <v>1751</v>
      </c>
    </row>
    <row r="239" spans="2:5" x14ac:dyDescent="0.3">
      <c r="B239" s="19">
        <v>45894</v>
      </c>
      <c r="C239">
        <v>2374</v>
      </c>
      <c r="D239">
        <v>1195</v>
      </c>
      <c r="E239">
        <v>1646</v>
      </c>
    </row>
    <row r="240" spans="2:5" x14ac:dyDescent="0.3">
      <c r="B240" s="19">
        <v>45895</v>
      </c>
      <c r="C240">
        <v>2300</v>
      </c>
      <c r="D240">
        <v>1148</v>
      </c>
      <c r="E240">
        <v>1596</v>
      </c>
    </row>
    <row r="241" spans="2:5" x14ac:dyDescent="0.3">
      <c r="B241" s="19">
        <v>45896</v>
      </c>
      <c r="C241">
        <v>2213</v>
      </c>
      <c r="D241">
        <v>1160</v>
      </c>
      <c r="E241">
        <v>1916</v>
      </c>
    </row>
    <row r="242" spans="2:5" x14ac:dyDescent="0.3">
      <c r="B242" s="19">
        <v>45897</v>
      </c>
      <c r="C242">
        <v>2213</v>
      </c>
      <c r="D242">
        <v>1362</v>
      </c>
      <c r="E242">
        <v>2142</v>
      </c>
    </row>
    <row r="243" spans="2:5" x14ac:dyDescent="0.3">
      <c r="B243" s="19">
        <v>45898</v>
      </c>
      <c r="C243">
        <v>2461</v>
      </c>
      <c r="D243">
        <v>1531</v>
      </c>
      <c r="E243">
        <v>2119</v>
      </c>
    </row>
    <row r="244" spans="2:5" x14ac:dyDescent="0.3">
      <c r="B244" s="19">
        <v>45899</v>
      </c>
      <c r="C244">
        <v>2572</v>
      </c>
      <c r="D244">
        <v>1400</v>
      </c>
      <c r="E244">
        <v>2226</v>
      </c>
    </row>
    <row r="245" spans="2:5" x14ac:dyDescent="0.3">
      <c r="B245" s="19">
        <v>45900</v>
      </c>
      <c r="C245">
        <v>2522</v>
      </c>
      <c r="D245">
        <v>1265</v>
      </c>
      <c r="E245">
        <v>2333</v>
      </c>
    </row>
    <row r="246" spans="2:5" x14ac:dyDescent="0.3">
      <c r="B246" s="19">
        <v>45901</v>
      </c>
      <c r="C246">
        <v>2363</v>
      </c>
      <c r="D246">
        <v>1220</v>
      </c>
      <c r="E246">
        <v>2415</v>
      </c>
    </row>
    <row r="247" spans="2:5" x14ac:dyDescent="0.3">
      <c r="B247" s="19">
        <v>45902</v>
      </c>
      <c r="C247">
        <v>2211</v>
      </c>
      <c r="D247">
        <v>1160</v>
      </c>
      <c r="E247">
        <v>2508</v>
      </c>
    </row>
    <row r="248" spans="2:5" x14ac:dyDescent="0.3">
      <c r="B248" s="19">
        <v>45903</v>
      </c>
      <c r="C248">
        <v>2095</v>
      </c>
      <c r="D248">
        <v>1291</v>
      </c>
      <c r="E248">
        <v>2845</v>
      </c>
    </row>
    <row r="249" spans="2:5" x14ac:dyDescent="0.3">
      <c r="B249" s="19">
        <v>45904</v>
      </c>
      <c r="C249">
        <v>2029</v>
      </c>
      <c r="D249">
        <v>1569</v>
      </c>
      <c r="E249">
        <v>3019</v>
      </c>
    </row>
    <row r="250" spans="2:5" x14ac:dyDescent="0.3">
      <c r="B250" s="19">
        <v>45905</v>
      </c>
      <c r="C250">
        <v>2297</v>
      </c>
      <c r="D250">
        <v>1689</v>
      </c>
      <c r="E250">
        <v>2806</v>
      </c>
    </row>
    <row r="251" spans="2:5" x14ac:dyDescent="0.3">
      <c r="B251" s="19">
        <v>45906</v>
      </c>
      <c r="C251">
        <v>2349</v>
      </c>
      <c r="D251">
        <v>1603</v>
      </c>
      <c r="E251">
        <v>2739</v>
      </c>
    </row>
    <row r="252" spans="2:5" x14ac:dyDescent="0.3">
      <c r="B252" s="19">
        <v>45907</v>
      </c>
      <c r="C252">
        <v>2125</v>
      </c>
      <c r="D252">
        <v>1230</v>
      </c>
      <c r="E252">
        <v>2748</v>
      </c>
    </row>
    <row r="253" spans="2:5" x14ac:dyDescent="0.3">
      <c r="B253" s="19">
        <v>45908</v>
      </c>
      <c r="C253">
        <v>1940</v>
      </c>
      <c r="D253">
        <v>1214</v>
      </c>
      <c r="E253">
        <v>2848</v>
      </c>
    </row>
    <row r="254" spans="2:5" x14ac:dyDescent="0.3">
      <c r="B254" s="19">
        <v>45909</v>
      </c>
      <c r="C254">
        <v>1799</v>
      </c>
      <c r="D254">
        <v>1212</v>
      </c>
      <c r="E254">
        <v>2752</v>
      </c>
    </row>
    <row r="255" spans="2:5" x14ac:dyDescent="0.3">
      <c r="B255" s="19">
        <v>45910</v>
      </c>
      <c r="C255">
        <v>1645</v>
      </c>
      <c r="D255">
        <v>1203</v>
      </c>
      <c r="E255">
        <v>2637</v>
      </c>
    </row>
    <row r="256" spans="2:5" x14ac:dyDescent="0.3">
      <c r="B256" s="19">
        <v>45911</v>
      </c>
      <c r="C256">
        <v>1573</v>
      </c>
      <c r="D256">
        <v>1333</v>
      </c>
      <c r="E256">
        <v>2671</v>
      </c>
    </row>
    <row r="257" spans="2:5" x14ac:dyDescent="0.3">
      <c r="B257" s="19">
        <v>45912</v>
      </c>
      <c r="C257">
        <v>1787</v>
      </c>
      <c r="D257">
        <v>1407</v>
      </c>
      <c r="E257">
        <v>2850</v>
      </c>
    </row>
    <row r="258" spans="2:5" x14ac:dyDescent="0.3">
      <c r="B258" s="19">
        <v>45913</v>
      </c>
      <c r="C258">
        <v>1880</v>
      </c>
      <c r="D258">
        <v>1467</v>
      </c>
      <c r="E258">
        <v>2766</v>
      </c>
    </row>
    <row r="259" spans="2:5" x14ac:dyDescent="0.3">
      <c r="B259" s="19">
        <v>45914</v>
      </c>
      <c r="C259">
        <v>1689</v>
      </c>
      <c r="D259">
        <v>1388</v>
      </c>
      <c r="E259">
        <v>2692</v>
      </c>
    </row>
    <row r="260" spans="2:5" x14ac:dyDescent="0.3">
      <c r="B260" s="19">
        <v>45915</v>
      </c>
      <c r="C260">
        <v>1563</v>
      </c>
      <c r="D260">
        <v>1367</v>
      </c>
      <c r="E260">
        <v>2593</v>
      </c>
    </row>
    <row r="261" spans="2:5" x14ac:dyDescent="0.3">
      <c r="B261" s="19">
        <v>45916</v>
      </c>
      <c r="C261">
        <v>1446</v>
      </c>
      <c r="D261">
        <v>1341</v>
      </c>
      <c r="E261">
        <v>2563</v>
      </c>
    </row>
    <row r="262" spans="2:5" x14ac:dyDescent="0.3">
      <c r="B262" s="19">
        <v>45917</v>
      </c>
      <c r="C262">
        <v>1387</v>
      </c>
      <c r="D262">
        <v>1406</v>
      </c>
      <c r="E262">
        <v>2902</v>
      </c>
    </row>
    <row r="263" spans="2:5" x14ac:dyDescent="0.3">
      <c r="B263" s="19">
        <v>45918</v>
      </c>
      <c r="C263">
        <v>1404</v>
      </c>
      <c r="D263">
        <v>1590</v>
      </c>
      <c r="E263">
        <v>3041</v>
      </c>
    </row>
    <row r="264" spans="2:5" x14ac:dyDescent="0.3">
      <c r="B264" s="19">
        <v>45919</v>
      </c>
      <c r="C264">
        <v>1702</v>
      </c>
      <c r="D264">
        <v>1696</v>
      </c>
      <c r="E264">
        <v>2796</v>
      </c>
    </row>
    <row r="265" spans="2:5" x14ac:dyDescent="0.3">
      <c r="B265" s="19">
        <v>45920</v>
      </c>
      <c r="C265">
        <v>1780</v>
      </c>
      <c r="D265">
        <v>1529</v>
      </c>
      <c r="E265">
        <v>2727</v>
      </c>
    </row>
    <row r="266" spans="2:5" x14ac:dyDescent="0.3">
      <c r="B266" s="19">
        <v>45921</v>
      </c>
      <c r="C266">
        <v>1829</v>
      </c>
      <c r="D266">
        <v>1379</v>
      </c>
      <c r="E266">
        <v>2625</v>
      </c>
    </row>
    <row r="267" spans="2:5" x14ac:dyDescent="0.3">
      <c r="B267" s="19">
        <v>45922</v>
      </c>
      <c r="C267">
        <v>1781</v>
      </c>
      <c r="D267">
        <v>1321</v>
      </c>
      <c r="E267">
        <v>2523</v>
      </c>
    </row>
    <row r="268" spans="2:5" x14ac:dyDescent="0.3">
      <c r="B268" s="19">
        <v>45923</v>
      </c>
      <c r="C268">
        <v>1732</v>
      </c>
      <c r="D268">
        <v>1350</v>
      </c>
      <c r="E268">
        <v>2458</v>
      </c>
    </row>
    <row r="269" spans="2:5" x14ac:dyDescent="0.3">
      <c r="B269" s="19">
        <v>45924</v>
      </c>
      <c r="C269">
        <v>1734</v>
      </c>
      <c r="D269">
        <v>1521</v>
      </c>
      <c r="E269">
        <v>2700</v>
      </c>
    </row>
    <row r="270" spans="2:5" x14ac:dyDescent="0.3">
      <c r="B270" s="19">
        <v>45925</v>
      </c>
      <c r="C270">
        <v>1826</v>
      </c>
      <c r="D270">
        <v>1730</v>
      </c>
      <c r="E270">
        <v>2796</v>
      </c>
    </row>
    <row r="271" spans="2:5" x14ac:dyDescent="0.3">
      <c r="B271" s="19">
        <v>45926</v>
      </c>
      <c r="C271">
        <v>2218</v>
      </c>
      <c r="D271">
        <v>1885</v>
      </c>
      <c r="E271">
        <v>2597</v>
      </c>
    </row>
    <row r="272" spans="2:5" x14ac:dyDescent="0.3">
      <c r="B272" s="19">
        <v>45927</v>
      </c>
      <c r="C272">
        <v>2423</v>
      </c>
      <c r="D272">
        <v>1804</v>
      </c>
      <c r="E272">
        <v>2439</v>
      </c>
    </row>
    <row r="273" spans="2:5" x14ac:dyDescent="0.3">
      <c r="B273" s="19">
        <v>45928</v>
      </c>
      <c r="C273">
        <v>2354</v>
      </c>
      <c r="D273">
        <v>1664</v>
      </c>
      <c r="E273">
        <v>2332</v>
      </c>
    </row>
    <row r="274" spans="2:5" x14ac:dyDescent="0.3">
      <c r="B274" s="19">
        <v>45929</v>
      </c>
      <c r="C274">
        <v>2333</v>
      </c>
      <c r="D274">
        <v>1531</v>
      </c>
      <c r="E274">
        <v>2200</v>
      </c>
    </row>
    <row r="275" spans="2:5" x14ac:dyDescent="0.3">
      <c r="B275" s="19">
        <v>45930</v>
      </c>
      <c r="C275">
        <v>2229</v>
      </c>
      <c r="D275">
        <v>1451</v>
      </c>
      <c r="E275">
        <v>2146</v>
      </c>
    </row>
    <row r="276" spans="2:5" x14ac:dyDescent="0.3">
      <c r="B276" s="19">
        <v>45931</v>
      </c>
      <c r="C276">
        <v>2085</v>
      </c>
      <c r="D276">
        <v>1365</v>
      </c>
      <c r="E276">
        <v>2302</v>
      </c>
    </row>
    <row r="277" spans="2:5" x14ac:dyDescent="0.3">
      <c r="B277" s="19">
        <v>45932</v>
      </c>
      <c r="C277">
        <v>2053</v>
      </c>
      <c r="D277">
        <v>1469</v>
      </c>
      <c r="E277">
        <v>2392</v>
      </c>
    </row>
    <row r="278" spans="2:5" x14ac:dyDescent="0.3">
      <c r="B278" s="19">
        <v>45933</v>
      </c>
      <c r="C278">
        <v>2352</v>
      </c>
      <c r="D278">
        <v>1490</v>
      </c>
      <c r="E278">
        <v>2318</v>
      </c>
    </row>
    <row r="279" spans="2:5" x14ac:dyDescent="0.3">
      <c r="B279" s="19">
        <v>45934</v>
      </c>
      <c r="C279">
        <v>2530</v>
      </c>
      <c r="D279">
        <v>1363</v>
      </c>
      <c r="E279">
        <v>2211</v>
      </c>
    </row>
    <row r="280" spans="2:5" x14ac:dyDescent="0.3">
      <c r="B280" s="19">
        <v>45935</v>
      </c>
      <c r="C280">
        <v>2418</v>
      </c>
      <c r="D280">
        <v>1233</v>
      </c>
      <c r="E280">
        <v>2155</v>
      </c>
    </row>
    <row r="281" spans="2:5" x14ac:dyDescent="0.3">
      <c r="B281" s="19">
        <v>45936</v>
      </c>
      <c r="C281">
        <v>2280</v>
      </c>
      <c r="D281">
        <v>1173</v>
      </c>
      <c r="E281">
        <v>2042</v>
      </c>
    </row>
    <row r="282" spans="2:5" x14ac:dyDescent="0.3">
      <c r="B282" s="19">
        <v>45937</v>
      </c>
      <c r="C282">
        <v>2111</v>
      </c>
      <c r="D282">
        <v>1124</v>
      </c>
      <c r="E282">
        <v>2091</v>
      </c>
    </row>
    <row r="283" spans="2:5" x14ac:dyDescent="0.3">
      <c r="B283" s="19">
        <v>45938</v>
      </c>
      <c r="C283">
        <v>1937</v>
      </c>
      <c r="D283">
        <v>1187</v>
      </c>
      <c r="E283">
        <v>2366</v>
      </c>
    </row>
    <row r="284" spans="2:5" x14ac:dyDescent="0.3">
      <c r="B284" s="19">
        <v>45939</v>
      </c>
      <c r="C284">
        <v>1960</v>
      </c>
      <c r="D284">
        <v>1336</v>
      </c>
      <c r="E284">
        <v>2481</v>
      </c>
    </row>
    <row r="285" spans="2:5" x14ac:dyDescent="0.3">
      <c r="B285" s="19">
        <v>45940</v>
      </c>
      <c r="C285">
        <v>2032</v>
      </c>
      <c r="D285">
        <v>1377</v>
      </c>
      <c r="E285">
        <v>2457</v>
      </c>
    </row>
    <row r="286" spans="2:5" x14ac:dyDescent="0.3">
      <c r="B286" s="19">
        <v>45941</v>
      </c>
      <c r="C286">
        <v>2048</v>
      </c>
      <c r="D286">
        <v>1292</v>
      </c>
      <c r="E286">
        <v>2314</v>
      </c>
    </row>
    <row r="287" spans="2:5" x14ac:dyDescent="0.3">
      <c r="B287" s="19">
        <v>45942</v>
      </c>
      <c r="C287">
        <v>1760</v>
      </c>
      <c r="D287">
        <v>1307</v>
      </c>
      <c r="E287">
        <v>2184</v>
      </c>
    </row>
    <row r="288" spans="2:5" x14ac:dyDescent="0.3">
      <c r="B288" s="19">
        <v>45943</v>
      </c>
      <c r="C288">
        <v>1760</v>
      </c>
      <c r="D288">
        <v>1300</v>
      </c>
      <c r="E288">
        <v>2102</v>
      </c>
    </row>
    <row r="289" spans="2:5" x14ac:dyDescent="0.3">
      <c r="B289" s="19">
        <v>45944</v>
      </c>
      <c r="C289">
        <v>1706</v>
      </c>
      <c r="D289">
        <v>1323</v>
      </c>
      <c r="E289">
        <v>2005</v>
      </c>
    </row>
    <row r="290" spans="2:5" x14ac:dyDescent="0.3">
      <c r="B290" s="19">
        <v>45945</v>
      </c>
      <c r="C290">
        <v>1486</v>
      </c>
      <c r="D290">
        <v>1405</v>
      </c>
      <c r="E290">
        <v>2209</v>
      </c>
    </row>
    <row r="291" spans="2:5" x14ac:dyDescent="0.3">
      <c r="B291" s="19">
        <v>45946</v>
      </c>
      <c r="C291">
        <v>1458</v>
      </c>
      <c r="D291">
        <v>1597</v>
      </c>
      <c r="E291">
        <v>2295</v>
      </c>
    </row>
    <row r="292" spans="2:5" x14ac:dyDescent="0.3">
      <c r="B292" s="19">
        <v>45947</v>
      </c>
      <c r="C292">
        <v>1692</v>
      </c>
      <c r="D292">
        <v>1745</v>
      </c>
      <c r="E292">
        <v>2125</v>
      </c>
    </row>
    <row r="293" spans="2:5" x14ac:dyDescent="0.3">
      <c r="B293" s="19">
        <v>45948</v>
      </c>
      <c r="C293">
        <v>1719</v>
      </c>
      <c r="D293">
        <v>1638</v>
      </c>
      <c r="E293">
        <v>2015</v>
      </c>
    </row>
    <row r="294" spans="2:5" x14ac:dyDescent="0.3">
      <c r="B294" s="19">
        <v>45949</v>
      </c>
      <c r="C294">
        <v>1608</v>
      </c>
      <c r="D294">
        <v>1533</v>
      </c>
      <c r="E294">
        <v>1905</v>
      </c>
    </row>
    <row r="295" spans="2:5" x14ac:dyDescent="0.3">
      <c r="B295" s="19">
        <v>45950</v>
      </c>
      <c r="C295">
        <v>1367</v>
      </c>
      <c r="D295">
        <v>1448</v>
      </c>
      <c r="E295">
        <v>1790</v>
      </c>
    </row>
    <row r="296" spans="2:5" x14ac:dyDescent="0.3">
      <c r="B296" s="19">
        <v>45951</v>
      </c>
      <c r="C296">
        <v>1252</v>
      </c>
      <c r="D296">
        <v>1372</v>
      </c>
      <c r="E296">
        <v>1801</v>
      </c>
    </row>
    <row r="297" spans="2:5" x14ac:dyDescent="0.3">
      <c r="B297" s="19">
        <v>45952</v>
      </c>
      <c r="C297">
        <v>1155</v>
      </c>
      <c r="D297">
        <v>1424</v>
      </c>
      <c r="E297">
        <v>2031</v>
      </c>
    </row>
    <row r="298" spans="2:5" x14ac:dyDescent="0.3">
      <c r="B298" s="19">
        <v>45953</v>
      </c>
      <c r="C298">
        <v>1222</v>
      </c>
      <c r="D298">
        <v>1568</v>
      </c>
      <c r="E298">
        <v>2133</v>
      </c>
    </row>
    <row r="299" spans="2:5" x14ac:dyDescent="0.3">
      <c r="B299" s="19">
        <v>45954</v>
      </c>
      <c r="C299">
        <v>1484</v>
      </c>
      <c r="D299">
        <v>1691</v>
      </c>
      <c r="E299">
        <v>2085</v>
      </c>
    </row>
    <row r="300" spans="2:5" x14ac:dyDescent="0.3">
      <c r="B300" s="19">
        <v>45955</v>
      </c>
      <c r="C300">
        <v>1526</v>
      </c>
      <c r="D300">
        <v>1568</v>
      </c>
      <c r="E300">
        <v>2056</v>
      </c>
    </row>
    <row r="301" spans="2:5" x14ac:dyDescent="0.3">
      <c r="B301" s="19">
        <v>45956</v>
      </c>
      <c r="C301">
        <v>1422</v>
      </c>
      <c r="D301">
        <v>1521</v>
      </c>
      <c r="E301">
        <v>2069</v>
      </c>
    </row>
    <row r="302" spans="2:5" x14ac:dyDescent="0.3">
      <c r="B302" s="19">
        <v>45957</v>
      </c>
      <c r="C302">
        <v>1114</v>
      </c>
      <c r="D302">
        <v>1251</v>
      </c>
      <c r="E302">
        <v>1844</v>
      </c>
    </row>
    <row r="303" spans="2:5" x14ac:dyDescent="0.3">
      <c r="B303" s="19">
        <v>45958</v>
      </c>
      <c r="C303">
        <v>1178</v>
      </c>
      <c r="D303">
        <v>1299</v>
      </c>
      <c r="E303">
        <v>1995</v>
      </c>
    </row>
    <row r="304" spans="2:5" x14ac:dyDescent="0.3">
      <c r="B304" s="19">
        <v>45959</v>
      </c>
      <c r="C304">
        <v>1264</v>
      </c>
      <c r="D304">
        <v>1412</v>
      </c>
      <c r="E304">
        <v>2309</v>
      </c>
    </row>
    <row r="305" spans="2:5" x14ac:dyDescent="0.3">
      <c r="B305" s="19">
        <v>45960</v>
      </c>
      <c r="C305">
        <v>1308</v>
      </c>
      <c r="D305">
        <v>1552</v>
      </c>
      <c r="E305">
        <v>2522</v>
      </c>
    </row>
    <row r="306" spans="2:5" x14ac:dyDescent="0.3">
      <c r="B306" s="19">
        <v>45961</v>
      </c>
      <c r="C306">
        <v>1529</v>
      </c>
      <c r="D306">
        <v>1633</v>
      </c>
      <c r="E306">
        <v>2243</v>
      </c>
    </row>
    <row r="307" spans="2:5" x14ac:dyDescent="0.3">
      <c r="B307" s="19">
        <v>45962</v>
      </c>
      <c r="C307">
        <v>1650</v>
      </c>
      <c r="D307">
        <v>1520</v>
      </c>
      <c r="E307">
        <v>2167</v>
      </c>
    </row>
    <row r="308" spans="2:5" x14ac:dyDescent="0.3">
      <c r="B308" s="19">
        <v>45963</v>
      </c>
      <c r="C308">
        <v>1568</v>
      </c>
      <c r="D308">
        <v>1481</v>
      </c>
      <c r="E308">
        <v>2088</v>
      </c>
    </row>
    <row r="309" spans="2:5" x14ac:dyDescent="0.3">
      <c r="B309" s="19">
        <v>45964</v>
      </c>
      <c r="C309">
        <v>1469</v>
      </c>
      <c r="D309">
        <v>1435</v>
      </c>
      <c r="E309">
        <v>2095</v>
      </c>
    </row>
    <row r="310" spans="2:5" x14ac:dyDescent="0.3">
      <c r="B310" s="19">
        <v>45965</v>
      </c>
      <c r="C310">
        <v>1416</v>
      </c>
      <c r="D310">
        <v>1385</v>
      </c>
      <c r="E310">
        <v>2113</v>
      </c>
    </row>
    <row r="311" spans="2:5" x14ac:dyDescent="0.3">
      <c r="B311" s="19">
        <v>45966</v>
      </c>
      <c r="C311">
        <v>1382</v>
      </c>
      <c r="D311">
        <v>1439</v>
      </c>
      <c r="E311">
        <v>2313</v>
      </c>
    </row>
    <row r="312" spans="2:5" x14ac:dyDescent="0.3">
      <c r="B312" s="19">
        <v>45967</v>
      </c>
      <c r="C312">
        <v>1523</v>
      </c>
      <c r="D312">
        <v>1586</v>
      </c>
      <c r="E312">
        <v>2350</v>
      </c>
    </row>
    <row r="313" spans="2:5" x14ac:dyDescent="0.3">
      <c r="B313" s="19">
        <v>45968</v>
      </c>
      <c r="C313">
        <v>1820</v>
      </c>
      <c r="D313">
        <v>1708</v>
      </c>
      <c r="E313">
        <v>2297</v>
      </c>
    </row>
    <row r="314" spans="2:5" x14ac:dyDescent="0.3">
      <c r="B314" s="19">
        <v>45969</v>
      </c>
      <c r="C314">
        <v>1994</v>
      </c>
      <c r="D314">
        <v>1639</v>
      </c>
      <c r="E314">
        <v>2256</v>
      </c>
    </row>
    <row r="315" spans="2:5" x14ac:dyDescent="0.3">
      <c r="B315" s="19">
        <v>45970</v>
      </c>
      <c r="C315">
        <v>1932</v>
      </c>
      <c r="D315">
        <v>1568</v>
      </c>
      <c r="E315">
        <v>2184</v>
      </c>
    </row>
    <row r="316" spans="2:5" x14ac:dyDescent="0.3">
      <c r="B316" s="19">
        <v>45971</v>
      </c>
      <c r="C316">
        <v>1838</v>
      </c>
      <c r="D316">
        <v>1528</v>
      </c>
      <c r="E316">
        <v>2118</v>
      </c>
    </row>
    <row r="317" spans="2:5" x14ac:dyDescent="0.3">
      <c r="B317" s="19">
        <v>45972</v>
      </c>
      <c r="C317">
        <v>1738</v>
      </c>
      <c r="D317">
        <v>1488</v>
      </c>
      <c r="E317">
        <v>2116</v>
      </c>
    </row>
    <row r="318" spans="2:5" x14ac:dyDescent="0.3">
      <c r="B318" s="19">
        <v>45973</v>
      </c>
      <c r="C318">
        <v>1702</v>
      </c>
      <c r="D318">
        <v>1503</v>
      </c>
      <c r="E318">
        <v>2335</v>
      </c>
    </row>
    <row r="319" spans="2:5" x14ac:dyDescent="0.3">
      <c r="B319" s="19">
        <v>45974</v>
      </c>
      <c r="C319">
        <v>1699</v>
      </c>
      <c r="D319">
        <v>1676</v>
      </c>
      <c r="E319">
        <v>2428</v>
      </c>
    </row>
    <row r="320" spans="2:5" x14ac:dyDescent="0.3">
      <c r="B320" s="19">
        <v>45975</v>
      </c>
      <c r="C320">
        <v>1873</v>
      </c>
      <c r="D320">
        <v>1704</v>
      </c>
      <c r="E320">
        <v>2304</v>
      </c>
    </row>
    <row r="321" spans="2:5" x14ac:dyDescent="0.3">
      <c r="B321" s="19">
        <v>45976</v>
      </c>
      <c r="C321">
        <v>1933</v>
      </c>
      <c r="D321">
        <v>1589</v>
      </c>
      <c r="E321">
        <v>2201</v>
      </c>
    </row>
    <row r="322" spans="2:5" x14ac:dyDescent="0.3">
      <c r="B322" s="19">
        <v>45977</v>
      </c>
      <c r="C322">
        <v>1828</v>
      </c>
      <c r="D322">
        <v>1475</v>
      </c>
      <c r="E322">
        <v>2123</v>
      </c>
    </row>
    <row r="323" spans="2:5" x14ac:dyDescent="0.3">
      <c r="B323" s="19">
        <v>45978</v>
      </c>
      <c r="C323">
        <v>1664</v>
      </c>
      <c r="D323">
        <v>1410</v>
      </c>
      <c r="E323">
        <v>1970</v>
      </c>
    </row>
    <row r="324" spans="2:5" x14ac:dyDescent="0.3">
      <c r="B324" s="19">
        <v>45979</v>
      </c>
      <c r="C324">
        <v>1518</v>
      </c>
      <c r="D324">
        <v>1369</v>
      </c>
      <c r="E324">
        <v>1978</v>
      </c>
    </row>
    <row r="325" spans="2:5" x14ac:dyDescent="0.3">
      <c r="B325" s="19">
        <v>45980</v>
      </c>
      <c r="C325">
        <v>1344</v>
      </c>
      <c r="D325">
        <v>1499</v>
      </c>
      <c r="E325">
        <v>2196</v>
      </c>
    </row>
    <row r="326" spans="2:5" x14ac:dyDescent="0.3">
      <c r="B326" s="19">
        <v>45981</v>
      </c>
      <c r="C326">
        <v>1424</v>
      </c>
      <c r="D326">
        <v>1677</v>
      </c>
      <c r="E326">
        <v>2284</v>
      </c>
    </row>
    <row r="327" spans="2:5" x14ac:dyDescent="0.3">
      <c r="B327" s="19">
        <v>45982</v>
      </c>
      <c r="C327">
        <v>1640</v>
      </c>
      <c r="D327">
        <v>1799</v>
      </c>
      <c r="E327">
        <v>2246</v>
      </c>
    </row>
    <row r="328" spans="2:5" x14ac:dyDescent="0.3">
      <c r="B328" s="19">
        <v>45983</v>
      </c>
      <c r="C328">
        <v>1705</v>
      </c>
      <c r="D328">
        <v>1744</v>
      </c>
      <c r="E328">
        <v>2180</v>
      </c>
    </row>
    <row r="329" spans="2:5" x14ac:dyDescent="0.3">
      <c r="B329" s="19">
        <v>45984</v>
      </c>
      <c r="C329">
        <v>1686</v>
      </c>
      <c r="D329">
        <v>1704</v>
      </c>
      <c r="E329">
        <v>2121</v>
      </c>
    </row>
    <row r="330" spans="2:5" x14ac:dyDescent="0.3">
      <c r="B330" s="19">
        <v>45985</v>
      </c>
      <c r="C330">
        <v>1608</v>
      </c>
      <c r="D330">
        <v>1603</v>
      </c>
      <c r="E330">
        <v>2109</v>
      </c>
    </row>
    <row r="331" spans="2:5" x14ac:dyDescent="0.3">
      <c r="B331" s="19">
        <v>45986</v>
      </c>
      <c r="C331">
        <v>1506</v>
      </c>
      <c r="D331">
        <v>1609</v>
      </c>
      <c r="E331">
        <v>2244</v>
      </c>
    </row>
    <row r="332" spans="2:5" x14ac:dyDescent="0.3">
      <c r="B332" s="19">
        <v>45987</v>
      </c>
      <c r="C332">
        <v>1406</v>
      </c>
      <c r="D332">
        <v>1759</v>
      </c>
      <c r="E332">
        <v>2505</v>
      </c>
    </row>
    <row r="333" spans="2:5" x14ac:dyDescent="0.3">
      <c r="B333" s="19">
        <v>45988</v>
      </c>
      <c r="C333">
        <v>1338</v>
      </c>
      <c r="D333">
        <v>2053</v>
      </c>
      <c r="E333">
        <v>2664</v>
      </c>
    </row>
    <row r="334" spans="2:5" x14ac:dyDescent="0.3">
      <c r="B334" s="19">
        <v>45989</v>
      </c>
      <c r="C334">
        <v>1484</v>
      </c>
      <c r="D334">
        <v>2167</v>
      </c>
      <c r="E334">
        <v>2609</v>
      </c>
    </row>
    <row r="335" spans="2:5" x14ac:dyDescent="0.3">
      <c r="B335" s="19">
        <v>45990</v>
      </c>
      <c r="C335">
        <v>1523</v>
      </c>
      <c r="D335">
        <v>2152</v>
      </c>
      <c r="E335">
        <v>2509</v>
      </c>
    </row>
    <row r="336" spans="2:5" x14ac:dyDescent="0.3">
      <c r="B336" s="19">
        <v>45991</v>
      </c>
      <c r="C336">
        <v>1443</v>
      </c>
      <c r="D336">
        <v>2017</v>
      </c>
      <c r="E336">
        <v>2534</v>
      </c>
    </row>
    <row r="337" spans="2:5" x14ac:dyDescent="0.3">
      <c r="B337" s="19">
        <v>45992</v>
      </c>
      <c r="C337">
        <v>1396</v>
      </c>
      <c r="D337">
        <v>1975</v>
      </c>
      <c r="E337">
        <v>2491</v>
      </c>
    </row>
    <row r="338" spans="2:5" x14ac:dyDescent="0.3">
      <c r="B338" s="19">
        <v>45993</v>
      </c>
      <c r="C338">
        <v>1330</v>
      </c>
      <c r="D338">
        <v>1959</v>
      </c>
      <c r="E338">
        <v>2464</v>
      </c>
    </row>
    <row r="339" spans="2:5" x14ac:dyDescent="0.3">
      <c r="B339" s="19">
        <v>45994</v>
      </c>
      <c r="C339">
        <v>1313</v>
      </c>
      <c r="D339">
        <v>1949</v>
      </c>
      <c r="E339">
        <v>2642</v>
      </c>
    </row>
    <row r="340" spans="2:5" x14ac:dyDescent="0.3">
      <c r="B340" s="19">
        <v>45995</v>
      </c>
      <c r="C340">
        <v>1326</v>
      </c>
      <c r="D340">
        <v>2083</v>
      </c>
      <c r="E340">
        <v>2748</v>
      </c>
    </row>
    <row r="341" spans="2:5" x14ac:dyDescent="0.3">
      <c r="B341" s="19">
        <v>45996</v>
      </c>
      <c r="C341">
        <v>1508</v>
      </c>
      <c r="D341">
        <v>2185</v>
      </c>
      <c r="E341">
        <v>2583</v>
      </c>
    </row>
    <row r="342" spans="2:5" x14ac:dyDescent="0.3">
      <c r="B342" s="19">
        <v>45997</v>
      </c>
      <c r="C342">
        <v>1567</v>
      </c>
      <c r="D342">
        <v>2106</v>
      </c>
      <c r="E342">
        <v>2383</v>
      </c>
    </row>
    <row r="343" spans="2:5" x14ac:dyDescent="0.3">
      <c r="B343" s="19">
        <v>45998</v>
      </c>
      <c r="C343">
        <v>1394</v>
      </c>
      <c r="D343">
        <v>2017</v>
      </c>
      <c r="E343">
        <v>2240</v>
      </c>
    </row>
    <row r="344" spans="2:5" x14ac:dyDescent="0.3">
      <c r="B344" s="19">
        <v>45999</v>
      </c>
      <c r="C344">
        <v>1231</v>
      </c>
      <c r="D344">
        <v>1939</v>
      </c>
      <c r="E344">
        <v>2143</v>
      </c>
    </row>
    <row r="345" spans="2:5" x14ac:dyDescent="0.3">
      <c r="B345" s="19">
        <v>46000</v>
      </c>
      <c r="C345">
        <v>1133</v>
      </c>
      <c r="D345">
        <v>1883</v>
      </c>
      <c r="E345">
        <v>2156</v>
      </c>
    </row>
    <row r="346" spans="2:5" x14ac:dyDescent="0.3">
      <c r="B346" s="19">
        <v>46001</v>
      </c>
      <c r="C346">
        <v>1027</v>
      </c>
      <c r="D346">
        <v>1938</v>
      </c>
      <c r="E346">
        <v>2334</v>
      </c>
    </row>
    <row r="347" spans="2:5" x14ac:dyDescent="0.3">
      <c r="B347" s="19">
        <v>46002</v>
      </c>
      <c r="C347">
        <v>1106</v>
      </c>
      <c r="D347">
        <v>2199</v>
      </c>
      <c r="E347">
        <v>2444</v>
      </c>
    </row>
    <row r="348" spans="2:5" x14ac:dyDescent="0.3">
      <c r="B348" s="19">
        <v>46003</v>
      </c>
      <c r="C348">
        <v>1270</v>
      </c>
      <c r="D348">
        <v>2317</v>
      </c>
      <c r="E348">
        <v>2344</v>
      </c>
    </row>
    <row r="349" spans="2:5" x14ac:dyDescent="0.3">
      <c r="B349" s="19">
        <v>46004</v>
      </c>
      <c r="C349">
        <v>1345</v>
      </c>
      <c r="D349">
        <v>2325</v>
      </c>
      <c r="E349">
        <v>2221</v>
      </c>
    </row>
    <row r="350" spans="2:5" x14ac:dyDescent="0.3">
      <c r="B350" s="19">
        <v>46005</v>
      </c>
      <c r="C350">
        <v>1196</v>
      </c>
      <c r="D350">
        <v>2255</v>
      </c>
      <c r="E350">
        <v>2089</v>
      </c>
    </row>
    <row r="351" spans="2:5" x14ac:dyDescent="0.3">
      <c r="B351" s="19">
        <v>46006</v>
      </c>
      <c r="C351">
        <v>1047</v>
      </c>
      <c r="D351">
        <v>2279</v>
      </c>
      <c r="E351">
        <v>2010</v>
      </c>
    </row>
    <row r="352" spans="2:5" x14ac:dyDescent="0.3">
      <c r="B352" s="19">
        <v>46007</v>
      </c>
      <c r="C352">
        <v>1029</v>
      </c>
      <c r="D352">
        <v>2238</v>
      </c>
      <c r="E352">
        <v>2039</v>
      </c>
    </row>
    <row r="353" spans="2:5" x14ac:dyDescent="0.3">
      <c r="B353" s="19">
        <v>46008</v>
      </c>
      <c r="C353">
        <v>1011</v>
      </c>
      <c r="D353">
        <v>2324</v>
      </c>
      <c r="E353">
        <v>2267</v>
      </c>
    </row>
    <row r="354" spans="2:5" x14ac:dyDescent="0.3">
      <c r="B354" s="19">
        <v>46009</v>
      </c>
      <c r="C354">
        <v>1121</v>
      </c>
      <c r="D354">
        <v>2570</v>
      </c>
      <c r="E354">
        <v>2367</v>
      </c>
    </row>
    <row r="355" spans="2:5" x14ac:dyDescent="0.3">
      <c r="B355" s="19">
        <v>46010</v>
      </c>
      <c r="C355">
        <v>1430</v>
      </c>
      <c r="D355">
        <v>2778</v>
      </c>
      <c r="E355">
        <v>2268</v>
      </c>
    </row>
    <row r="356" spans="2:5" x14ac:dyDescent="0.3">
      <c r="B356" s="19">
        <v>46011</v>
      </c>
      <c r="C356">
        <v>1478</v>
      </c>
      <c r="D356">
        <v>2703</v>
      </c>
      <c r="E356">
        <v>2220</v>
      </c>
    </row>
    <row r="357" spans="2:5" x14ac:dyDescent="0.3">
      <c r="B357" s="19">
        <v>46012</v>
      </c>
      <c r="C357">
        <v>1511</v>
      </c>
      <c r="D357">
        <v>2663</v>
      </c>
      <c r="E357">
        <v>2139</v>
      </c>
    </row>
    <row r="358" spans="2:5" x14ac:dyDescent="0.3">
      <c r="B358" s="19">
        <v>46013</v>
      </c>
      <c r="C358">
        <v>1556</v>
      </c>
      <c r="D358">
        <v>2671</v>
      </c>
      <c r="E358">
        <v>2142</v>
      </c>
    </row>
    <row r="359" spans="2:5" x14ac:dyDescent="0.3">
      <c r="B359" s="19">
        <v>46014</v>
      </c>
      <c r="C359">
        <v>1587</v>
      </c>
      <c r="D359">
        <v>2642</v>
      </c>
      <c r="E359">
        <v>2176</v>
      </c>
    </row>
    <row r="360" spans="2:5" x14ac:dyDescent="0.3">
      <c r="B360" s="19">
        <v>46015</v>
      </c>
      <c r="C360">
        <v>1735</v>
      </c>
      <c r="D360">
        <v>2732</v>
      </c>
      <c r="E360">
        <v>2485</v>
      </c>
    </row>
    <row r="361" spans="2:5" x14ac:dyDescent="0.3">
      <c r="B361" s="19">
        <v>46016</v>
      </c>
      <c r="C361">
        <v>1660</v>
      </c>
      <c r="D361">
        <v>2737</v>
      </c>
      <c r="E361">
        <v>2506</v>
      </c>
    </row>
    <row r="362" spans="2:5" x14ac:dyDescent="0.3">
      <c r="B362" s="19">
        <v>46017</v>
      </c>
      <c r="C362">
        <v>1969</v>
      </c>
      <c r="D362">
        <v>2931</v>
      </c>
      <c r="E362">
        <v>2492</v>
      </c>
    </row>
    <row r="363" spans="2:5" x14ac:dyDescent="0.3">
      <c r="B363" s="19">
        <v>46018</v>
      </c>
      <c r="C363">
        <v>2128</v>
      </c>
      <c r="D363">
        <v>2977</v>
      </c>
      <c r="E363">
        <v>2520</v>
      </c>
    </row>
    <row r="364" spans="2:5" x14ac:dyDescent="0.3">
      <c r="B364" s="19">
        <v>46019</v>
      </c>
      <c r="C364">
        <v>2150</v>
      </c>
      <c r="D364">
        <v>3020</v>
      </c>
      <c r="E364">
        <v>2588</v>
      </c>
    </row>
    <row r="365" spans="2:5" x14ac:dyDescent="0.3">
      <c r="B365" s="19">
        <v>46020</v>
      </c>
      <c r="C365">
        <v>2093</v>
      </c>
      <c r="D365">
        <v>3075</v>
      </c>
      <c r="E365">
        <v>2641</v>
      </c>
    </row>
    <row r="366" spans="2:5" x14ac:dyDescent="0.3">
      <c r="B366" s="19">
        <v>46021</v>
      </c>
      <c r="C366">
        <v>2123</v>
      </c>
      <c r="D366">
        <v>3198</v>
      </c>
      <c r="E366">
        <v>2700</v>
      </c>
    </row>
    <row r="367" spans="2:5" x14ac:dyDescent="0.3">
      <c r="B367" s="19">
        <v>46022</v>
      </c>
      <c r="C367">
        <v>2109</v>
      </c>
      <c r="D367">
        <v>3189</v>
      </c>
      <c r="E367">
        <v>3106</v>
      </c>
    </row>
    <row r="368" spans="2:5" x14ac:dyDescent="0.3">
      <c r="B368" t="s">
        <v>188</v>
      </c>
      <c r="C368">
        <v>1816.6857923497269</v>
      </c>
      <c r="D368">
        <v>1579.1174863387978</v>
      </c>
      <c r="E368">
        <v>2407.8142076502731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CFC1B-BFEF-4525-AD1C-42BD74CF482C}">
  <sheetPr codeName="Sheet9"/>
  <dimension ref="A2:E36"/>
  <sheetViews>
    <sheetView workbookViewId="0"/>
  </sheetViews>
  <sheetFormatPr defaultRowHeight="16.5" outlineLevelRow="3" x14ac:dyDescent="0.3"/>
  <cols>
    <col min="1" max="1" width="16.125" bestFit="1" customWidth="1"/>
    <col min="2" max="2" width="14" bestFit="1" customWidth="1"/>
    <col min="3" max="5" width="11.125" customWidth="1"/>
  </cols>
  <sheetData>
    <row r="2" spans="1:5" x14ac:dyDescent="0.3">
      <c r="A2" t="s">
        <v>186</v>
      </c>
    </row>
    <row r="3" spans="1:5" x14ac:dyDescent="0.3">
      <c r="A3" s="2" t="s">
        <v>175</v>
      </c>
      <c r="B3" s="2" t="s">
        <v>176</v>
      </c>
      <c r="C3" s="2">
        <v>2015</v>
      </c>
      <c r="D3" s="2">
        <v>2020</v>
      </c>
      <c r="E3" s="2">
        <v>2025</v>
      </c>
    </row>
    <row r="4" spans="1:5" outlineLevel="3" x14ac:dyDescent="0.3">
      <c r="A4" s="1" t="s">
        <v>172</v>
      </c>
      <c r="B4" s="1" t="s">
        <v>167</v>
      </c>
      <c r="C4" s="1">
        <v>17</v>
      </c>
      <c r="D4" s="1">
        <v>28.2</v>
      </c>
      <c r="E4" s="1">
        <v>15.6</v>
      </c>
    </row>
    <row r="5" spans="1:5" outlineLevel="3" x14ac:dyDescent="0.3">
      <c r="A5" s="1" t="s">
        <v>169</v>
      </c>
      <c r="B5" s="1" t="s">
        <v>167</v>
      </c>
      <c r="C5" s="1">
        <v>899.4</v>
      </c>
      <c r="D5" s="1">
        <v>980.5</v>
      </c>
      <c r="E5" s="1">
        <v>911.1</v>
      </c>
    </row>
    <row r="6" spans="1:5" outlineLevel="3" x14ac:dyDescent="0.3">
      <c r="A6" s="1" t="s">
        <v>171</v>
      </c>
      <c r="B6" s="1" t="s">
        <v>167</v>
      </c>
      <c r="C6" s="1">
        <v>603.70000000000005</v>
      </c>
      <c r="D6" s="1">
        <v>526.5</v>
      </c>
      <c r="E6" s="1">
        <v>590.70000000000005</v>
      </c>
    </row>
    <row r="7" spans="1:5" outlineLevel="3" x14ac:dyDescent="0.3">
      <c r="A7" s="1" t="s">
        <v>170</v>
      </c>
      <c r="B7" s="1" t="s">
        <v>167</v>
      </c>
      <c r="C7" s="1">
        <v>25</v>
      </c>
      <c r="D7" s="1">
        <v>32.5</v>
      </c>
      <c r="E7" s="1">
        <v>28.7</v>
      </c>
    </row>
    <row r="8" spans="1:5" outlineLevel="3" x14ac:dyDescent="0.3">
      <c r="A8" s="1" t="s">
        <v>174</v>
      </c>
      <c r="B8" s="1" t="s">
        <v>167</v>
      </c>
      <c r="C8" s="1">
        <v>59.4</v>
      </c>
      <c r="D8" s="1">
        <v>73.3</v>
      </c>
      <c r="E8" s="1">
        <v>77</v>
      </c>
    </row>
    <row r="9" spans="1:5" outlineLevel="3" x14ac:dyDescent="0.3">
      <c r="A9" s="1" t="s">
        <v>173</v>
      </c>
      <c r="B9" s="1" t="s">
        <v>167</v>
      </c>
      <c r="C9" s="1">
        <v>49.6</v>
      </c>
      <c r="D9" s="1">
        <v>37.799999999999997</v>
      </c>
      <c r="E9" s="1">
        <v>27.8</v>
      </c>
    </row>
    <row r="10" spans="1:5" outlineLevel="2" x14ac:dyDescent="0.3">
      <c r="A10" s="1"/>
      <c r="B10" s="20" t="s">
        <v>198</v>
      </c>
      <c r="C10" s="1"/>
      <c r="D10" s="1"/>
      <c r="E10" s="1">
        <f>SUBTOTAL(3,E4:E9)</f>
        <v>6</v>
      </c>
    </row>
    <row r="11" spans="1:5" outlineLevel="1" x14ac:dyDescent="0.3">
      <c r="A11" s="1"/>
      <c r="B11" s="20" t="s">
        <v>193</v>
      </c>
      <c r="C11" s="1"/>
      <c r="D11" s="1"/>
      <c r="E11" s="1">
        <f>SUBTOTAL(1,E4:E9)</f>
        <v>275.15000000000003</v>
      </c>
    </row>
    <row r="12" spans="1:5" outlineLevel="3" x14ac:dyDescent="0.3">
      <c r="A12" s="1" t="s">
        <v>172</v>
      </c>
      <c r="B12" s="1" t="s">
        <v>166</v>
      </c>
      <c r="C12" s="1">
        <v>60.9</v>
      </c>
      <c r="D12" s="1">
        <v>33</v>
      </c>
      <c r="E12" s="1">
        <v>31.6</v>
      </c>
    </row>
    <row r="13" spans="1:5" outlineLevel="3" x14ac:dyDescent="0.3">
      <c r="A13" s="1" t="s">
        <v>169</v>
      </c>
      <c r="B13" s="1" t="s">
        <v>166</v>
      </c>
      <c r="C13" s="1">
        <v>2254.8000000000002</v>
      </c>
      <c r="D13" s="1">
        <v>1766.9</v>
      </c>
      <c r="E13" s="1">
        <v>2443.3000000000002</v>
      </c>
    </row>
    <row r="14" spans="1:5" outlineLevel="3" x14ac:dyDescent="0.3">
      <c r="A14" s="1" t="s">
        <v>171</v>
      </c>
      <c r="B14" s="1" t="s">
        <v>166</v>
      </c>
      <c r="C14" s="1">
        <v>1296.2</v>
      </c>
      <c r="D14" s="1">
        <v>1113.0999999999999</v>
      </c>
      <c r="E14" s="1">
        <v>1261.8</v>
      </c>
    </row>
    <row r="15" spans="1:5" outlineLevel="3" x14ac:dyDescent="0.3">
      <c r="A15" s="1" t="s">
        <v>170</v>
      </c>
      <c r="B15" s="1" t="s">
        <v>166</v>
      </c>
      <c r="C15" s="1">
        <v>22.5</v>
      </c>
      <c r="D15" s="1">
        <v>12.9</v>
      </c>
      <c r="E15" s="1">
        <v>16.3</v>
      </c>
    </row>
    <row r="16" spans="1:5" outlineLevel="3" x14ac:dyDescent="0.3">
      <c r="A16" s="1" t="s">
        <v>174</v>
      </c>
      <c r="B16" s="1" t="s">
        <v>166</v>
      </c>
      <c r="C16" s="1">
        <v>282.60000000000002</v>
      </c>
      <c r="D16" s="1">
        <v>171.5</v>
      </c>
      <c r="E16" s="1">
        <v>156.19999999999999</v>
      </c>
    </row>
    <row r="17" spans="1:5" outlineLevel="3" x14ac:dyDescent="0.3">
      <c r="A17" s="1" t="s">
        <v>173</v>
      </c>
      <c r="B17" s="1" t="s">
        <v>166</v>
      </c>
      <c r="C17" s="1">
        <v>51.1</v>
      </c>
      <c r="D17" s="1">
        <v>62.4</v>
      </c>
      <c r="E17" s="1">
        <v>53.9</v>
      </c>
    </row>
    <row r="18" spans="1:5" outlineLevel="2" x14ac:dyDescent="0.3">
      <c r="A18" s="1"/>
      <c r="B18" s="20" t="s">
        <v>199</v>
      </c>
      <c r="C18" s="1"/>
      <c r="D18" s="1"/>
      <c r="E18" s="1">
        <f>SUBTOTAL(3,E12:E17)</f>
        <v>6</v>
      </c>
    </row>
    <row r="19" spans="1:5" outlineLevel="1" x14ac:dyDescent="0.3">
      <c r="A19" s="1"/>
      <c r="B19" s="20" t="s">
        <v>194</v>
      </c>
      <c r="C19" s="1"/>
      <c r="D19" s="1"/>
      <c r="E19" s="1">
        <f>SUBTOTAL(1,E12:E17)</f>
        <v>660.51666666666665</v>
      </c>
    </row>
    <row r="20" spans="1:5" outlineLevel="3" x14ac:dyDescent="0.3">
      <c r="A20" s="1" t="s">
        <v>172</v>
      </c>
      <c r="B20" s="1" t="s">
        <v>165</v>
      </c>
      <c r="C20" s="1">
        <v>1.3</v>
      </c>
      <c r="D20" s="1">
        <v>1</v>
      </c>
      <c r="E20" s="1">
        <v>1.1000000000000001</v>
      </c>
    </row>
    <row r="21" spans="1:5" outlineLevel="3" x14ac:dyDescent="0.3">
      <c r="A21" s="1" t="s">
        <v>169</v>
      </c>
      <c r="B21" s="1" t="s">
        <v>165</v>
      </c>
      <c r="C21" s="1">
        <v>129.30000000000001</v>
      </c>
      <c r="D21" s="1">
        <v>144.80000000000001</v>
      </c>
      <c r="E21" s="1">
        <v>189.4</v>
      </c>
    </row>
    <row r="22" spans="1:5" outlineLevel="3" x14ac:dyDescent="0.3">
      <c r="A22" s="1" t="s">
        <v>171</v>
      </c>
      <c r="B22" s="1" t="s">
        <v>165</v>
      </c>
      <c r="C22" s="1">
        <v>18.5</v>
      </c>
      <c r="D22" s="1">
        <v>17.899999999999999</v>
      </c>
      <c r="E22" s="1">
        <v>304.10000000000002</v>
      </c>
    </row>
    <row r="23" spans="1:5" outlineLevel="3" x14ac:dyDescent="0.3">
      <c r="A23" s="1" t="s">
        <v>174</v>
      </c>
      <c r="B23" s="1" t="s">
        <v>165</v>
      </c>
      <c r="C23" s="1">
        <v>0.6</v>
      </c>
      <c r="D23" s="1" t="s">
        <v>91</v>
      </c>
      <c r="E23" s="1">
        <v>195.6</v>
      </c>
    </row>
    <row r="24" spans="1:5" outlineLevel="3" x14ac:dyDescent="0.3">
      <c r="A24" s="1" t="s">
        <v>173</v>
      </c>
      <c r="B24" s="1" t="s">
        <v>165</v>
      </c>
      <c r="C24" s="1">
        <v>0.7</v>
      </c>
      <c r="D24" s="1">
        <v>0.9</v>
      </c>
      <c r="E24" s="1">
        <v>0.2</v>
      </c>
    </row>
    <row r="25" spans="1:5" outlineLevel="2" x14ac:dyDescent="0.3">
      <c r="A25" s="1"/>
      <c r="B25" s="20" t="s">
        <v>200</v>
      </c>
      <c r="C25" s="1"/>
      <c r="D25" s="1"/>
      <c r="E25" s="1">
        <f>SUBTOTAL(3,E20:E24)</f>
        <v>5</v>
      </c>
    </row>
    <row r="26" spans="1:5" outlineLevel="1" x14ac:dyDescent="0.3">
      <c r="A26" s="1"/>
      <c r="B26" s="20" t="s">
        <v>195</v>
      </c>
      <c r="C26" s="1"/>
      <c r="D26" s="1"/>
      <c r="E26" s="1">
        <f>SUBTOTAL(1,E20:E24)</f>
        <v>138.08000000000001</v>
      </c>
    </row>
    <row r="27" spans="1:5" outlineLevel="3" x14ac:dyDescent="0.3">
      <c r="A27" s="1" t="s">
        <v>172</v>
      </c>
      <c r="B27" s="1" t="s">
        <v>168</v>
      </c>
      <c r="C27" s="1">
        <v>296.39999999999998</v>
      </c>
      <c r="D27" s="1">
        <v>390.4</v>
      </c>
      <c r="E27" s="1">
        <v>420.6</v>
      </c>
    </row>
    <row r="28" spans="1:5" outlineLevel="3" x14ac:dyDescent="0.3">
      <c r="A28" s="1" t="s">
        <v>169</v>
      </c>
      <c r="B28" s="1" t="s">
        <v>168</v>
      </c>
      <c r="C28" s="1">
        <v>2527.9</v>
      </c>
      <c r="D28" s="1">
        <v>2701.9</v>
      </c>
      <c r="E28" s="1">
        <v>4033.7</v>
      </c>
    </row>
    <row r="29" spans="1:5" outlineLevel="3" x14ac:dyDescent="0.3">
      <c r="A29" s="1" t="s">
        <v>171</v>
      </c>
      <c r="B29" s="1" t="s">
        <v>168</v>
      </c>
      <c r="C29" s="1">
        <v>2679.2</v>
      </c>
      <c r="D29" s="1">
        <v>2816.9</v>
      </c>
      <c r="E29" s="1">
        <v>4045.4</v>
      </c>
    </row>
    <row r="30" spans="1:5" outlineLevel="3" x14ac:dyDescent="0.3">
      <c r="A30" s="1" t="s">
        <v>170</v>
      </c>
      <c r="B30" s="1" t="s">
        <v>168</v>
      </c>
      <c r="C30" s="1">
        <v>52</v>
      </c>
      <c r="D30" s="1">
        <v>54.5</v>
      </c>
      <c r="E30" s="1">
        <v>49.4</v>
      </c>
    </row>
    <row r="31" spans="1:5" outlineLevel="3" x14ac:dyDescent="0.3">
      <c r="A31" s="1" t="s">
        <v>174</v>
      </c>
      <c r="B31" s="1" t="s">
        <v>168</v>
      </c>
      <c r="C31" s="1">
        <v>447.7</v>
      </c>
      <c r="D31" s="1">
        <v>520.20000000000005</v>
      </c>
      <c r="E31" s="1">
        <v>601.70000000000005</v>
      </c>
    </row>
    <row r="32" spans="1:5" outlineLevel="3" x14ac:dyDescent="0.3">
      <c r="A32" s="1" t="s">
        <v>173</v>
      </c>
      <c r="B32" s="1" t="s">
        <v>168</v>
      </c>
      <c r="C32" s="1">
        <v>313.89999999999998</v>
      </c>
      <c r="D32" s="1">
        <v>329.4</v>
      </c>
      <c r="E32" s="1">
        <v>231.2</v>
      </c>
    </row>
    <row r="33" spans="2:5" outlineLevel="2" x14ac:dyDescent="0.3">
      <c r="B33" s="21" t="s">
        <v>201</v>
      </c>
      <c r="E33">
        <f>SUBTOTAL(3,E27:E32)</f>
        <v>6</v>
      </c>
    </row>
    <row r="34" spans="2:5" outlineLevel="1" x14ac:dyDescent="0.3">
      <c r="B34" s="21" t="s">
        <v>196</v>
      </c>
      <c r="E34">
        <f>SUBTOTAL(1,E27:E32)</f>
        <v>1563.666666666667</v>
      </c>
    </row>
    <row r="35" spans="2:5" x14ac:dyDescent="0.3">
      <c r="B35" s="21" t="s">
        <v>202</v>
      </c>
      <c r="E35">
        <f>SUBTOTAL(3,E4:E32)</f>
        <v>23</v>
      </c>
    </row>
    <row r="36" spans="2:5" x14ac:dyDescent="0.3">
      <c r="B36" s="21" t="s">
        <v>197</v>
      </c>
      <c r="E36">
        <f>SUBTOTAL(1,E4:E32)</f>
        <v>682.01739130434794</v>
      </c>
    </row>
  </sheetData>
  <sortState xmlns:xlrd2="http://schemas.microsoft.com/office/spreadsheetml/2017/richdata2" ref="A4:E32">
    <sortCondition ref="B4:B32"/>
    <sortCondition descending="1" ref="A4:A32"/>
  </sortState>
  <phoneticPr fontId="1" type="noConversion"/>
  <dataValidations count="1">
    <dataValidation type="textLength" errorStyle="information" allowBlank="1" showInputMessage="1" showErrorMessage="1" errorTitle="입력 오류" error="2~4 글자만 입력하십시오." promptTitle="입력 제한" prompt="2~4 글자만 입력 가능" sqref="B20:B24 B4:B9 B12:B17 B27:B32" xr:uid="{ED2FEEE6-B98E-4EA9-A0F9-419FADC56396}">
      <formula1>2</formula1>
      <formula2>4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I13"/>
  <sheetViews>
    <sheetView workbookViewId="0"/>
  </sheetViews>
  <sheetFormatPr defaultRowHeight="16.5" x14ac:dyDescent="0.3"/>
  <cols>
    <col min="1" max="1" width="1.625" customWidth="1"/>
    <col min="2" max="2" width="14.5" bestFit="1" customWidth="1"/>
    <col min="3" max="3" width="8.125" customWidth="1"/>
    <col min="4" max="9" width="6.75" customWidth="1"/>
  </cols>
  <sheetData>
    <row r="2" spans="2:9" x14ac:dyDescent="0.3">
      <c r="B2" s="9" t="s">
        <v>142</v>
      </c>
    </row>
    <row r="3" spans="2:9" x14ac:dyDescent="0.3">
      <c r="B3" s="2" t="s">
        <v>143</v>
      </c>
      <c r="C3" s="2" t="s">
        <v>127</v>
      </c>
      <c r="D3" s="2" t="s">
        <v>136</v>
      </c>
      <c r="E3" s="2" t="s">
        <v>137</v>
      </c>
      <c r="F3" s="2" t="s">
        <v>138</v>
      </c>
      <c r="G3" s="2" t="s">
        <v>139</v>
      </c>
      <c r="H3" s="2" t="s">
        <v>140</v>
      </c>
      <c r="I3" s="2" t="s">
        <v>141</v>
      </c>
    </row>
    <row r="4" spans="2:9" x14ac:dyDescent="0.3">
      <c r="B4" s="1" t="s">
        <v>128</v>
      </c>
      <c r="C4" s="1" t="s">
        <v>129</v>
      </c>
      <c r="D4" s="22">
        <v>98</v>
      </c>
      <c r="E4" s="22">
        <v>98</v>
      </c>
      <c r="F4" s="22">
        <v>69</v>
      </c>
      <c r="G4" s="22">
        <v>102</v>
      </c>
      <c r="H4" s="22">
        <v>42</v>
      </c>
      <c r="I4" s="22">
        <v>98</v>
      </c>
    </row>
    <row r="5" spans="2:9" x14ac:dyDescent="0.3">
      <c r="B5" s="1" t="s">
        <v>130</v>
      </c>
      <c r="C5" s="1" t="s">
        <v>131</v>
      </c>
      <c r="D5" s="22">
        <v>35</v>
      </c>
      <c r="E5" s="22">
        <v>100</v>
      </c>
      <c r="F5" s="22">
        <v>50</v>
      </c>
      <c r="G5" s="22">
        <v>97</v>
      </c>
      <c r="H5" s="22">
        <v>110</v>
      </c>
      <c r="I5" s="22">
        <v>102</v>
      </c>
    </row>
    <row r="6" spans="2:9" x14ac:dyDescent="0.3">
      <c r="B6" s="1" t="s">
        <v>132</v>
      </c>
      <c r="C6" s="1" t="s">
        <v>129</v>
      </c>
      <c r="D6" s="22">
        <v>79</v>
      </c>
      <c r="E6" s="22">
        <v>89</v>
      </c>
      <c r="F6" s="22">
        <v>65</v>
      </c>
      <c r="G6" s="22">
        <v>89</v>
      </c>
      <c r="H6" s="22">
        <v>45</v>
      </c>
      <c r="I6" s="22">
        <v>91</v>
      </c>
    </row>
    <row r="7" spans="2:9" x14ac:dyDescent="0.3">
      <c r="B7" s="1" t="s">
        <v>130</v>
      </c>
      <c r="C7" s="1" t="s">
        <v>131</v>
      </c>
      <c r="D7" s="22">
        <v>96</v>
      </c>
      <c r="E7" s="22">
        <v>92</v>
      </c>
      <c r="F7" s="22">
        <v>95</v>
      </c>
      <c r="G7" s="22">
        <v>28</v>
      </c>
      <c r="H7" s="22">
        <v>93</v>
      </c>
      <c r="I7" s="22">
        <v>88</v>
      </c>
    </row>
    <row r="8" spans="2:9" x14ac:dyDescent="0.3">
      <c r="B8" s="1" t="s">
        <v>133</v>
      </c>
      <c r="C8" s="1" t="s">
        <v>129</v>
      </c>
      <c r="D8" s="22">
        <v>39</v>
      </c>
      <c r="E8" s="22">
        <v>77</v>
      </c>
      <c r="F8" s="22">
        <v>91</v>
      </c>
      <c r="G8" s="22">
        <v>91</v>
      </c>
      <c r="H8" s="22">
        <v>90</v>
      </c>
      <c r="I8" s="22">
        <v>77</v>
      </c>
    </row>
    <row r="9" spans="2:9" x14ac:dyDescent="0.3">
      <c r="B9" s="1" t="s">
        <v>130</v>
      </c>
      <c r="C9" s="1" t="s">
        <v>131</v>
      </c>
      <c r="D9" s="22">
        <v>93</v>
      </c>
      <c r="E9" s="22">
        <v>58</v>
      </c>
      <c r="F9" s="22">
        <v>96</v>
      </c>
      <c r="G9" s="22">
        <v>99</v>
      </c>
      <c r="H9" s="22">
        <v>65</v>
      </c>
      <c r="I9" s="22">
        <v>93</v>
      </c>
    </row>
    <row r="10" spans="2:9" x14ac:dyDescent="0.3">
      <c r="B10" s="1" t="s">
        <v>134</v>
      </c>
      <c r="C10" s="1" t="s">
        <v>129</v>
      </c>
      <c r="D10" s="22">
        <v>76</v>
      </c>
      <c r="E10" s="22">
        <v>74</v>
      </c>
      <c r="F10" s="22">
        <v>78</v>
      </c>
      <c r="G10" s="22">
        <v>83</v>
      </c>
      <c r="H10" s="22">
        <v>82</v>
      </c>
      <c r="I10" s="22">
        <v>79</v>
      </c>
    </row>
    <row r="11" spans="2:9" x14ac:dyDescent="0.3">
      <c r="B11" s="1" t="s">
        <v>130</v>
      </c>
      <c r="C11" s="1" t="s">
        <v>131</v>
      </c>
      <c r="D11" s="22">
        <v>88</v>
      </c>
      <c r="E11" s="22">
        <v>86</v>
      </c>
      <c r="F11" s="22">
        <v>88</v>
      </c>
      <c r="G11" s="22">
        <v>83</v>
      </c>
      <c r="H11" s="22">
        <v>83</v>
      </c>
      <c r="I11" s="22">
        <v>85</v>
      </c>
    </row>
    <row r="12" spans="2:9" x14ac:dyDescent="0.3">
      <c r="B12" s="1" t="s">
        <v>135</v>
      </c>
      <c r="C12" s="1" t="s">
        <v>129</v>
      </c>
      <c r="D12" s="22">
        <v>77</v>
      </c>
      <c r="E12" s="22">
        <v>78</v>
      </c>
      <c r="F12" s="22">
        <v>89</v>
      </c>
      <c r="G12" s="22">
        <v>77</v>
      </c>
      <c r="H12" s="22">
        <v>59</v>
      </c>
      <c r="I12" s="22">
        <v>69</v>
      </c>
    </row>
    <row r="13" spans="2:9" x14ac:dyDescent="0.3">
      <c r="B13" s="1" t="s">
        <v>130</v>
      </c>
      <c r="C13" s="1" t="s">
        <v>131</v>
      </c>
      <c r="D13" s="22">
        <v>84</v>
      </c>
      <c r="E13" s="22">
        <v>81</v>
      </c>
      <c r="F13" s="22">
        <v>79</v>
      </c>
      <c r="G13" s="22">
        <v>81</v>
      </c>
      <c r="H13" s="22">
        <v>78</v>
      </c>
      <c r="I13" s="22">
        <v>73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A2:I8"/>
  <sheetViews>
    <sheetView workbookViewId="0"/>
  </sheetViews>
  <sheetFormatPr defaultRowHeight="16.5" x14ac:dyDescent="0.3"/>
  <cols>
    <col min="1" max="1" width="12.625" customWidth="1"/>
    <col min="2" max="2" width="11.125" customWidth="1"/>
    <col min="3" max="9" width="9.875" customWidth="1"/>
  </cols>
  <sheetData>
    <row r="2" spans="1:9" x14ac:dyDescent="0.3">
      <c r="A2" t="s">
        <v>185</v>
      </c>
    </row>
    <row r="3" spans="1:9" x14ac:dyDescent="0.3">
      <c r="A3" s="10" t="s">
        <v>2</v>
      </c>
      <c r="B3" s="10" t="s">
        <v>26</v>
      </c>
      <c r="C3" s="11" t="s">
        <v>183</v>
      </c>
      <c r="D3" s="11" t="s">
        <v>184</v>
      </c>
      <c r="E3" s="11" t="s">
        <v>19</v>
      </c>
      <c r="F3" s="11" t="s">
        <v>20</v>
      </c>
      <c r="G3" s="11" t="s">
        <v>181</v>
      </c>
      <c r="H3" s="11" t="s">
        <v>180</v>
      </c>
      <c r="I3" s="11" t="s">
        <v>179</v>
      </c>
    </row>
    <row r="4" spans="1:9" x14ac:dyDescent="0.3">
      <c r="A4" s="14" t="s">
        <v>21</v>
      </c>
      <c r="B4" s="10" t="s">
        <v>177</v>
      </c>
      <c r="C4" s="12">
        <v>1192</v>
      </c>
      <c r="D4" s="13">
        <v>925</v>
      </c>
      <c r="E4" s="12">
        <v>1265</v>
      </c>
      <c r="F4" s="13">
        <v>877</v>
      </c>
      <c r="G4" s="12">
        <v>1438</v>
      </c>
      <c r="H4" s="12">
        <v>1076</v>
      </c>
      <c r="I4" s="12">
        <v>1646</v>
      </c>
    </row>
    <row r="5" spans="1:9" x14ac:dyDescent="0.3">
      <c r="A5" s="14" t="s">
        <v>22</v>
      </c>
      <c r="B5" s="27" t="s">
        <v>28</v>
      </c>
      <c r="C5" s="12">
        <v>11379</v>
      </c>
      <c r="D5" s="12">
        <v>7831</v>
      </c>
      <c r="E5" s="12">
        <v>12580</v>
      </c>
      <c r="F5" s="12">
        <v>9768</v>
      </c>
      <c r="G5" s="12">
        <v>16925</v>
      </c>
      <c r="H5" s="12">
        <v>11263</v>
      </c>
      <c r="I5" s="12">
        <v>27148</v>
      </c>
    </row>
    <row r="6" spans="1:9" x14ac:dyDescent="0.3">
      <c r="A6" s="14" t="s">
        <v>23</v>
      </c>
      <c r="B6" s="28"/>
      <c r="C6" s="12">
        <v>11634</v>
      </c>
      <c r="D6" s="12">
        <v>7374</v>
      </c>
      <c r="E6" s="12">
        <v>11275</v>
      </c>
      <c r="F6" s="12">
        <v>10093</v>
      </c>
      <c r="G6" s="12">
        <v>13680</v>
      </c>
      <c r="H6" s="12">
        <v>14740</v>
      </c>
      <c r="I6" s="12">
        <v>27867</v>
      </c>
    </row>
    <row r="7" spans="1:9" x14ac:dyDescent="0.3">
      <c r="A7" s="14" t="s">
        <v>27</v>
      </c>
      <c r="B7" s="29"/>
      <c r="C7" s="12">
        <v>5897</v>
      </c>
      <c r="D7" s="12">
        <v>5026</v>
      </c>
      <c r="E7" s="12">
        <v>6172</v>
      </c>
      <c r="F7" s="12">
        <v>6398</v>
      </c>
      <c r="G7" s="12">
        <v>7147</v>
      </c>
      <c r="H7" s="12">
        <v>7734</v>
      </c>
      <c r="I7" s="12">
        <v>8324</v>
      </c>
    </row>
    <row r="8" spans="1:9" x14ac:dyDescent="0.3">
      <c r="A8" s="14" t="s">
        <v>24</v>
      </c>
      <c r="B8" s="10" t="s">
        <v>25</v>
      </c>
      <c r="C8" s="13">
        <v>46.7</v>
      </c>
      <c r="D8" s="13">
        <v>42.3</v>
      </c>
      <c r="E8" s="13">
        <v>47.2</v>
      </c>
      <c r="F8" s="13">
        <v>45.7</v>
      </c>
      <c r="G8" s="13">
        <v>52.8</v>
      </c>
      <c r="H8" s="13">
        <v>62.3</v>
      </c>
      <c r="I8" s="13">
        <v>65.400000000000006</v>
      </c>
    </row>
  </sheetData>
  <mergeCells count="1">
    <mergeCell ref="B5:B7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I21"/>
  <sheetViews>
    <sheetView workbookViewId="0"/>
  </sheetViews>
  <sheetFormatPr defaultRowHeight="16.5" x14ac:dyDescent="0.3"/>
  <cols>
    <col min="1" max="1" width="3.5" customWidth="1"/>
    <col min="3" max="3" width="14.875" customWidth="1"/>
    <col min="7" max="7" width="3.25" customWidth="1"/>
    <col min="9" max="9" width="7.125" bestFit="1" customWidth="1"/>
  </cols>
  <sheetData>
    <row r="2" spans="2:9" x14ac:dyDescent="0.3">
      <c r="B2" t="s">
        <v>0</v>
      </c>
      <c r="H2" t="s">
        <v>14</v>
      </c>
    </row>
    <row r="3" spans="2:9" x14ac:dyDescent="0.3">
      <c r="B3" s="2" t="s">
        <v>1</v>
      </c>
      <c r="C3" s="2" t="s">
        <v>29</v>
      </c>
      <c r="D3" s="2" t="s">
        <v>31</v>
      </c>
      <c r="E3" s="2" t="s">
        <v>32</v>
      </c>
      <c r="F3" s="2" t="s">
        <v>34</v>
      </c>
      <c r="H3" s="1" t="s">
        <v>1</v>
      </c>
      <c r="I3" s="1" t="s">
        <v>29</v>
      </c>
    </row>
    <row r="4" spans="2:9" x14ac:dyDescent="0.3">
      <c r="B4" s="1" t="s">
        <v>144</v>
      </c>
      <c r="C4" s="1" t="s">
        <v>30</v>
      </c>
      <c r="D4" s="1">
        <v>190</v>
      </c>
      <c r="E4" s="1">
        <v>113</v>
      </c>
      <c r="F4" s="1" t="s">
        <v>33</v>
      </c>
      <c r="H4" s="1" t="s">
        <v>144</v>
      </c>
      <c r="I4" s="1" t="s">
        <v>30</v>
      </c>
    </row>
    <row r="5" spans="2:9" x14ac:dyDescent="0.3">
      <c r="B5" s="1" t="s">
        <v>203</v>
      </c>
      <c r="C5" s="1" t="s">
        <v>204</v>
      </c>
      <c r="D5" s="1">
        <v>190</v>
      </c>
      <c r="E5" s="1">
        <v>113</v>
      </c>
      <c r="F5" s="1" t="s">
        <v>205</v>
      </c>
      <c r="H5" s="1" t="s">
        <v>145</v>
      </c>
      <c r="I5" s="1" t="s">
        <v>148</v>
      </c>
    </row>
    <row r="6" spans="2:9" x14ac:dyDescent="0.3">
      <c r="B6" s="1"/>
      <c r="C6" s="1"/>
      <c r="D6" s="1"/>
      <c r="E6" s="1"/>
      <c r="F6" s="1"/>
      <c r="H6" s="1" t="s">
        <v>146</v>
      </c>
      <c r="I6" s="1" t="s">
        <v>151</v>
      </c>
    </row>
    <row r="7" spans="2:9" x14ac:dyDescent="0.3">
      <c r="B7" s="1"/>
      <c r="C7" s="1"/>
      <c r="D7" s="1"/>
      <c r="E7" s="1"/>
      <c r="F7" s="1"/>
      <c r="H7" s="1" t="s">
        <v>147</v>
      </c>
      <c r="I7" s="1" t="s">
        <v>159</v>
      </c>
    </row>
    <row r="8" spans="2:9" x14ac:dyDescent="0.3">
      <c r="B8" s="1"/>
      <c r="C8" s="1"/>
      <c r="D8" s="1"/>
      <c r="E8" s="1"/>
      <c r="F8" s="1"/>
      <c r="H8" s="1" t="s">
        <v>149</v>
      </c>
    </row>
    <row r="9" spans="2:9" x14ac:dyDescent="0.3">
      <c r="B9" s="1"/>
      <c r="C9" s="1"/>
      <c r="D9" s="1"/>
      <c r="E9" s="1"/>
      <c r="F9" s="1"/>
      <c r="H9" s="1" t="s">
        <v>150</v>
      </c>
    </row>
    <row r="10" spans="2:9" x14ac:dyDescent="0.3">
      <c r="B10" s="1"/>
      <c r="C10" s="1"/>
      <c r="D10" s="1"/>
      <c r="E10" s="1"/>
      <c r="F10" s="1"/>
      <c r="H10" s="1" t="s">
        <v>152</v>
      </c>
    </row>
    <row r="11" spans="2:9" x14ac:dyDescent="0.3">
      <c r="B11" s="1"/>
      <c r="C11" s="1"/>
      <c r="D11" s="1"/>
      <c r="E11" s="1"/>
      <c r="F11" s="1"/>
      <c r="H11" s="1" t="s">
        <v>153</v>
      </c>
    </row>
    <row r="12" spans="2:9" x14ac:dyDescent="0.3">
      <c r="B12" s="1"/>
      <c r="C12" s="1"/>
      <c r="D12" s="1"/>
      <c r="E12" s="1"/>
      <c r="F12" s="1"/>
      <c r="H12" s="1" t="s">
        <v>154</v>
      </c>
    </row>
    <row r="13" spans="2:9" x14ac:dyDescent="0.3">
      <c r="B13" s="1"/>
      <c r="C13" s="1"/>
      <c r="D13" s="1"/>
      <c r="E13" s="1"/>
      <c r="F13" s="1"/>
      <c r="H13" s="1" t="s">
        <v>155</v>
      </c>
    </row>
    <row r="14" spans="2:9" x14ac:dyDescent="0.3">
      <c r="B14" s="1"/>
      <c r="C14" s="1"/>
      <c r="D14" s="1"/>
      <c r="E14" s="1"/>
      <c r="F14" s="1"/>
      <c r="H14" s="1" t="s">
        <v>156</v>
      </c>
    </row>
    <row r="15" spans="2:9" x14ac:dyDescent="0.3">
      <c r="B15" s="1"/>
      <c r="C15" s="1"/>
      <c r="D15" s="1"/>
      <c r="E15" s="1"/>
      <c r="F15" s="1"/>
      <c r="H15" s="1" t="s">
        <v>157</v>
      </c>
    </row>
    <row r="16" spans="2:9" x14ac:dyDescent="0.3">
      <c r="B16" s="1"/>
      <c r="C16" s="1"/>
      <c r="D16" s="1"/>
      <c r="E16" s="1"/>
      <c r="F16" s="1"/>
      <c r="H16" s="1" t="s">
        <v>158</v>
      </c>
    </row>
    <row r="17" spans="2:8" x14ac:dyDescent="0.3">
      <c r="B17" s="1"/>
      <c r="C17" s="1"/>
      <c r="D17" s="1"/>
      <c r="E17" s="1"/>
      <c r="F17" s="1"/>
      <c r="H17" s="1" t="s">
        <v>160</v>
      </c>
    </row>
    <row r="18" spans="2:8" x14ac:dyDescent="0.3">
      <c r="B18" s="1"/>
      <c r="C18" s="1"/>
      <c r="D18" s="1"/>
      <c r="E18" s="1"/>
      <c r="F18" s="1"/>
      <c r="H18" s="1" t="s">
        <v>161</v>
      </c>
    </row>
    <row r="19" spans="2:8" x14ac:dyDescent="0.3">
      <c r="B19" s="1"/>
      <c r="C19" s="1"/>
      <c r="D19" s="1"/>
      <c r="E19" s="1"/>
      <c r="F19" s="1"/>
      <c r="H19" s="1" t="s">
        <v>162</v>
      </c>
    </row>
    <row r="20" spans="2:8" x14ac:dyDescent="0.3">
      <c r="B20" s="1"/>
      <c r="C20" s="1"/>
      <c r="D20" s="1"/>
      <c r="E20" s="1"/>
      <c r="F20" s="1"/>
      <c r="H20" s="1" t="s">
        <v>163</v>
      </c>
    </row>
    <row r="21" spans="2:8" x14ac:dyDescent="0.3">
      <c r="B21" s="1"/>
      <c r="C21" s="1"/>
      <c r="D21" s="1"/>
      <c r="E21" s="1"/>
      <c r="F21" s="1"/>
      <c r="H21" s="1" t="s">
        <v>164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포지션등록">
          <controlPr defaultSize="0" autoLine="0" r:id="rId4">
            <anchor moveWithCells="1">
              <from>
                <xdr:col>4</xdr:col>
                <xdr:colOff>352425</xdr:colOff>
                <xdr:row>0</xdr:row>
                <xdr:rowOff>66675</xdr:rowOff>
              </from>
              <to>
                <xdr:col>5</xdr:col>
                <xdr:colOff>581025</xdr:colOff>
                <xdr:row>1</xdr:row>
                <xdr:rowOff>161925</xdr:rowOff>
              </to>
            </anchor>
          </controlPr>
        </control>
      </mc:Choice>
      <mc:Fallback>
        <control shapeId="7169" r:id="rId3" name="cmd포지션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SGKPRTBDFN</cp:lastModifiedBy>
  <cp:lastPrinted>2025-06-02T08:31:41Z</cp:lastPrinted>
  <dcterms:created xsi:type="dcterms:W3CDTF">2024-02-20T09:18:11Z</dcterms:created>
  <dcterms:modified xsi:type="dcterms:W3CDTF">2025-09-23T06:07:54Z</dcterms:modified>
</cp:coreProperties>
</file>