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최신컴퓨터2탄파일모음\시나공출판사\실기\2026년컴활1급실기총정리\복습하기-2번\기출\02회\"/>
    </mc:Choice>
  </mc:AlternateContent>
  <xr:revisionPtr revIDLastSave="0" documentId="13_ncr:1_{77A8297A-67B1-4326-85BA-EBB7A8E22C33}" xr6:coauthVersionLast="47" xr6:coauthVersionMax="47" xr10:uidLastSave="{00000000-0000-0000-0000-000000000000}"/>
  <bookViews>
    <workbookView xWindow="-108" yWindow="-108" windowWidth="23256" windowHeight="12576" activeTab="2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1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2" l="1" a="1"/>
  <c r="S6" i="2" s="1"/>
  <c r="S7" i="2" a="1"/>
  <c r="S7" i="2" s="1"/>
  <c r="S8" i="2" a="1"/>
  <c r="S8" i="2" s="1"/>
  <c r="S5" i="2" a="1"/>
  <c r="S5" i="2" s="1"/>
  <c r="F17" i="2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G16" i="2"/>
  <c r="H16" i="2"/>
  <c r="F16" i="2"/>
  <c r="I6" i="2" a="1"/>
  <c r="I6" i="2" s="1"/>
  <c r="I7" i="2" a="1"/>
  <c r="I7" i="2"/>
  <c r="I8" i="2" a="1"/>
  <c r="I8" i="2" s="1"/>
  <c r="I9" i="2" a="1"/>
  <c r="I9" i="2"/>
  <c r="I10" i="2" a="1"/>
  <c r="I10" i="2" s="1"/>
  <c r="I11" i="2" a="1"/>
  <c r="I11" i="2" s="1"/>
  <c r="I12" i="2" a="1"/>
  <c r="I12" i="2" s="1"/>
  <c r="I5" i="2" a="1"/>
  <c r="I5" i="2" s="1"/>
  <c r="J17" i="2"/>
  <c r="J18" i="2"/>
  <c r="J19" i="2"/>
  <c r="J20" i="2"/>
  <c r="J21" i="2"/>
  <c r="J22" i="2"/>
  <c r="J23" i="2"/>
  <c r="J16" i="2"/>
  <c r="I3" i="9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  <c r="K17" i="2" a="1"/>
  <c r="K19" i="2" a="1"/>
  <c r="K21" i="2" a="1"/>
  <c r="K23" i="2" a="1"/>
  <c r="K18" i="2" a="1"/>
  <c r="K20" i="2" a="1"/>
  <c r="K22" i="2" a="1"/>
  <c r="K16" i="2" a="1"/>
  <c r="K22" i="2" l="1"/>
  <c r="K20" i="2"/>
  <c r="K18" i="2"/>
  <c r="K23" i="2"/>
  <c r="K21" i="2"/>
  <c r="K19" i="2"/>
  <c r="K17" i="2"/>
  <c r="K16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B496FBF1-03E6-4D1F-80FC-4F3B5F577592}" sourceFile="D:\최신컴퓨터2탄파일모음\시나공출판사\실기\2026년컴활1급실기총정리\복습하기-3번\기출\02회\판매현황.xlsx" keepAlive="1" name="판매현황1" type="5" refreshedVersion="7" background="1">
    <dbPr connection="Provider=Microsoft.ACE.OLEDB.12.0;User ID=Admin;Data Source=D:\최신컴퓨터2탄파일모음\시나공출판사\실기\2026년컴활1급실기총정리\복습하기-3번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<sst xmlns="http://schemas.openxmlformats.org/spreadsheetml/2006/main" count="357" uniqueCount="207">
  <si>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</si>
  <si>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</si>
  <si>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</si>
  <si>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</si>
  <si>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</si>
  <si>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</si>
  <si>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</si>
  <si>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</si>
  <si>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</si>
  <si>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</si>
  <si>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</si>
  <si>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</si>
  <si>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</si>
  <si>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</si>
  <si>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</si>
  <si>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</si>
  <si>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</si>
  <si>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</si>
  <si>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</si>
  <si>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</si>
  <si>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</si>
  <si>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</si>
  <si>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</si>
  <si>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</si>
  <si>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</si>
  <si>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</si>
  <si>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</si>
  <si>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</si>
  <si>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</si>
  <si>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</si>
  <si>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</si>
  <si>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</si>
  <si>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</si>
  <si>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</si>
  <si>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</si>
  <si>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</si>
  <si>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</si>
  <si>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</si>
  <si>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</si>
  <si>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</si>
  <si>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</si>
  <si>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</si>
  <si>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</si>
  <si>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</si>
  <si>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</si>
  <si>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</si>
  <si>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</si>
  <si>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</si>
  <si>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</si>
  <si>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</si>
  <si>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</si>
  <si>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</si>
  <si>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</si>
  <si>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</si>
  <si>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</si>
  <si>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</si>
  <si>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</si>
  <si>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</si>
  <si>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</si>
  <si>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</si>
  <si>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</si>
  <si>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</si>
  <si>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</si>
  <si>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</si>
  <si>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</si>
  <si>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</si>
  <si>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</si>
  <si>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</si>
  <si>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</si>
  <si>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</si>
  <si>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</si>
  <si>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</si>
  <si>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</si>
  <si>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</si>
  <si>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</si>
  <si>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</si>
  <si>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</si>
  <si>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</si>
  <si>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</si>
  <si>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</si>
  <si>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</si>
  <si>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</si>
  <si>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</si>
  <si>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</si>
  <si>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</si>
  <si>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</si>
  <si>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</si>
  <si>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</si>
  <si>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</si>
  <si>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</si>
  <si>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</si>
  <si>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</si>
  <si>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</si>
  <si>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</si>
  <si>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</si>
  <si>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</si>
  <si>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</si>
  <si>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</si>
  <si>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</si>
  <si>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</si>
  <si>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</si>
  <si>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</si>
  <si>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</si>
  <si>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</si>
  <si>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</si>
  <si>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</si>
  <si>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</si>
  <si>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</si>
  <si>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</si>
  <si>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</si>
  <si>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</si>
  <si>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</si>
  <si>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</si>
  <si>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</si>
  <si>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</si>
  <si>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</si>
  <si>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</si>
  <si>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</si>
  <si>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</si>
  <si>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</si>
  <si>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</si>
  <si>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</si>
  <si>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</si>
  <si>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</si>
  <si>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</si>
  <si>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</si>
  <si>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</si>
  <si>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</si>
  <si>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</si>
  <si>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</si>
  <si>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</si>
  <si>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</si>
  <si>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</si>
  <si>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</si>
  <si>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</si>
  <si>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</si>
  <si>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</si>
  <si>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</si>
  <si>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</si>
  <si>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</si>
  <si>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</si>
  <si>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</si>
  <si>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</si>
  <si>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</si>
  <si>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</si>
  <si>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</si>
  <si>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</si>
  <si>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</si>
  <si>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</si>
  <si>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</si>
  <si>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</si>
  <si>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</si>
  <si>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</si>
  <si>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</si>
  <si>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</si>
  <si>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</si>
  <si>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</si>
  <si>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</si>
  <si>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</si>
  <si>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</si>
  <si>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</si>
  <si>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</si>
  <si>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</si>
  <si>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</si>
  <si>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</si>
  <si>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</si>
  <si>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</si>
  <si>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</si>
  <si>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</si>
  <si>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</si>
  <si>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</si>
  <si>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</si>
  <si>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</si>
  <si>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</si>
  <si>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</si>
  <si>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</si>
  <si>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</si>
  <si>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</si>
  <si>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</si>
  <si>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</si>
  <si>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</si>
  <si>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</si>
  <si>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</si>
  <si>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</si>
  <si>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</si>
  <si>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</si>
  <si>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</si>
  <si>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</si>
  <si>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</si>
  <si>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</si>
  <si>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</si>
  <si>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</si>
  <si>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</si>
  <si>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</si>
  <si>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</si>
  <si>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</si>
  <si>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</si>
  <si>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</si>
  <si>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</si>
  <si>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</si>
  <si>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</si>
  <si>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</si>
  <si>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총합계</t>
  </si>
  <si>
    <t>합계 : 판매금액</t>
  </si>
  <si>
    <t>평균 : 판매량</t>
  </si>
  <si>
    <t>평균 : 판매가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</si>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</sst>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"/>
    <numFmt numFmtId="177" formatCode="* #,##0;\-* #,##0;* \-"/>
    <numFmt numFmtId="178" formatCode="0_ "/>
    <numFmt numFmtId="179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3203248"/>
        <c:axId val="1533208240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1533208240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33203248"/>
        <c:crosses val="max"/>
        <c:crossBetween val="between"/>
      </c:valAx>
      <c:catAx>
        <c:axId val="153320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33208240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6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6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129540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m" refreshedDate="46272.988339351854" backgroundQuery="1" createdVersion="7" refreshedVersion="7" minRefreshableVersion="3" recordCount="22" xr:uid="{24493322-7FB8-41F7-A9F1-7154D13CC6F6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5C29F6-FD6F-4C8E-97BD-3FD168047DD7}" name="피벗 테이블4" cacheId="19" applyNumberFormats="0" applyBorderFormats="0" applyFontFormats="0" applyPatternFormats="0" applyAlignmentFormats="0" applyWidthHeightFormats="1" dataCaption="값" missingCaption="0" updatedVersion="7" minRefreshableVersion="3" useAutoFormatting="1" itemPrintTitles="1" createdVersion="7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0" numFmtId="178"/>
    <dataField name="평균 : 판매가" fld="5" subtotal="average" baseField="3" baseItem="0" numFmtId="179"/>
    <dataField name="합계 : 판매금액" fld="10" baseField="3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I36"/>
  <sheetViews>
    <sheetView workbookViewId="0">
      <selection activeCell="I3" sqref="I3"/>
    </sheetView>
  </sheetViews>
  <sheetFormatPr defaultRowHeight="17.399999999999999" x14ac:dyDescent="0.4"/>
  <cols>
    <col min="1" max="1" width="1.59765625" customWidth="1"/>
    <col min="2" max="2" width="19.59765625" bestFit="1" customWidth="1"/>
    <col min="3" max="3" width="10.09765625" bestFit="1" customWidth="1"/>
    <col min="4" max="4" width="17.09765625" bestFit="1" customWidth="1"/>
    <col min="5" max="5" width="32.8984375" bestFit="1" customWidth="1"/>
    <col min="6" max="6" width="17.09765625" bestFit="1" customWidth="1"/>
    <col min="7" max="7" width="10.09765625" bestFit="1" customWidth="1"/>
    <col min="8" max="8" width="4.3984375" customWidth="1"/>
  </cols>
  <sheetData>
    <row r="1" spans="2:9" x14ac:dyDescent="0.4">
      <c r="B1" s="8" t="s">
        <v>49</v>
      </c>
    </row>
    <row r="2" spans="2:9" x14ac:dyDescent="0.4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9" x14ac:dyDescent="0.4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  <c r="I3" t="b">
        <f>AND(LEFT($B3,1)="특",OR($C3&gt;=5000,$G3&gt;=LARGE($G$3:$G$23,2)))</f>
        <v>0</v>
      </c>
    </row>
    <row r="4" spans="2:9" x14ac:dyDescent="0.4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9" x14ac:dyDescent="0.4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9" x14ac:dyDescent="0.4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9" x14ac:dyDescent="0.4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9" x14ac:dyDescent="0.4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9" x14ac:dyDescent="0.4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9" x14ac:dyDescent="0.4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9" x14ac:dyDescent="0.4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9" x14ac:dyDescent="0.4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9" x14ac:dyDescent="0.4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9" x14ac:dyDescent="0.4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9" x14ac:dyDescent="0.4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9" x14ac:dyDescent="0.4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4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4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4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4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4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4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4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4">
      <c r="B25" t="s">
        <v>206</v>
      </c>
    </row>
    <row r="26" spans="2:7" x14ac:dyDescent="0.4">
      <c r="B26" t="b">
        <f>AND(RIGHT(B3,2)&lt;&gt;"장애",G3&gt;=MEDIAN($G$3:$G$23))</f>
        <v>0</v>
      </c>
    </row>
    <row r="28" spans="2:7" x14ac:dyDescent="0.4">
      <c r="B28" s="7" t="s">
        <v>44</v>
      </c>
      <c r="C28" s="7" t="s">
        <v>45</v>
      </c>
      <c r="D28" s="7" t="s">
        <v>46</v>
      </c>
      <c r="E28" s="7" t="s">
        <v>105</v>
      </c>
    </row>
    <row r="29" spans="2:7" x14ac:dyDescent="0.4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4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4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4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4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4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4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4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AND(LEFT($B3,1)="특",OR($C3&gt;=5000,$G3&gt;=LARGE($G$3:$G$23,2)))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workbookViewId="0">
      <selection activeCell="H8" sqref="H8"/>
    </sheetView>
  </sheetViews>
  <sheetFormatPr defaultRowHeight="17.399999999999999" x14ac:dyDescent="0.4"/>
  <cols>
    <col min="1" max="1" width="10.3984375" bestFit="1" customWidth="1"/>
    <col min="2" max="2" width="27.69921875" bestFit="1" customWidth="1"/>
    <col min="3" max="3" width="12.59765625" customWidth="1"/>
    <col min="4" max="4" width="13.19921875" bestFit="1" customWidth="1"/>
    <col min="5" max="5" width="16.5" bestFit="1" customWidth="1"/>
    <col min="6" max="6" width="11.3984375" bestFit="1" customWidth="1"/>
    <col min="7" max="7" width="12" customWidth="1"/>
    <col min="8" max="8" width="18.59765625" bestFit="1" customWidth="1"/>
    <col min="9" max="10" width="11.3984375" bestFit="1" customWidth="1"/>
  </cols>
  <sheetData>
    <row r="1" spans="1:10" x14ac:dyDescent="0.4">
      <c r="A1" t="s">
        <v>1</v>
      </c>
    </row>
    <row r="2" spans="1:10" x14ac:dyDescent="0.4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4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4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4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4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4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4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4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4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4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4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4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4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4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4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4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4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4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4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4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4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4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4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abSelected="1" workbookViewId="0">
      <selection activeCell="H16" sqref="H16"/>
    </sheetView>
  </sheetViews>
  <sheetFormatPr defaultRowHeight="17.399999999999999" x14ac:dyDescent="0.4"/>
  <cols>
    <col min="1" max="1" width="7.09765625" bestFit="1" customWidth="1"/>
    <col min="2" max="5" width="10.59765625" bestFit="1" customWidth="1"/>
    <col min="6" max="6" width="12.09765625" bestFit="1" customWidth="1"/>
    <col min="7" max="7" width="10" bestFit="1" customWidth="1"/>
    <col min="8" max="8" width="11.59765625" customWidth="1"/>
    <col min="10" max="10" width="10" bestFit="1" customWidth="1"/>
    <col min="11" max="11" width="15.09765625" bestFit="1" customWidth="1"/>
    <col min="12" max="12" width="5.59765625" customWidth="1"/>
    <col min="13" max="13" width="5.59765625" bestFit="1" customWidth="1"/>
    <col min="14" max="14" width="7.09765625" bestFit="1" customWidth="1"/>
    <col min="15" max="15" width="5.19921875" bestFit="1" customWidth="1"/>
    <col min="16" max="16" width="10.8984375" bestFit="1" customWidth="1"/>
    <col min="17" max="17" width="3" customWidth="1"/>
    <col min="19" max="19" width="14.69921875" customWidth="1"/>
  </cols>
  <sheetData>
    <row r="2" spans="1:19" x14ac:dyDescent="0.4">
      <c r="A2" t="s">
        <v>1</v>
      </c>
    </row>
    <row r="3" spans="1:19" x14ac:dyDescent="0.4">
      <c r="B3" s="41" t="s">
        <v>18</v>
      </c>
      <c r="C3" s="41"/>
      <c r="D3" s="41"/>
      <c r="E3" s="41"/>
      <c r="F3" s="41"/>
      <c r="G3" s="41"/>
      <c r="H3" s="41"/>
      <c r="J3" s="41" t="s">
        <v>19</v>
      </c>
      <c r="K3" s="41"/>
      <c r="L3" s="41"/>
      <c r="M3" s="41"/>
      <c r="N3" s="41"/>
      <c r="O3" s="41"/>
      <c r="P3" s="41"/>
      <c r="R3" t="s">
        <v>180</v>
      </c>
    </row>
    <row r="4" spans="1:19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4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>
        <f t="array" ref="I5">_xlfn.CONCAT(SUM(IF(C5:G5&gt;K5:O5,1)),":",SUM(IF(C5:G5&lt;K5:O5,1)))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COUNTIF($B$5:$B$12,R5)&amp; "회의 평균 : "&amp; ROUNDDOWN(AVERAGE(IF($B$5:$B$12=R5,$H$5:$H$12)),1)</f>
        <v>2회의 평균 : 23.1</v>
      </c>
    </row>
    <row r="6" spans="1:19" x14ac:dyDescent="0.4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>
        <f t="array" ref="I6">_xlfn.CONCAT(SUM(IF(C6:G6&gt;K6:O6,1)),":",SUM(IF(C6:G6&lt;K6:O6,1)))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COUNTIF($B$5:$B$12,R6)&amp; "회의 평균 : "&amp; ROUNDDOWN(AVERAGE(IF($B$5:$B$12=R6,$H$5:$H$12)),1)</f>
        <v>2회의 평균 : 22.5</v>
      </c>
    </row>
    <row r="7" spans="1:19" x14ac:dyDescent="0.4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>
        <f t="array" ref="I7">_xlfn.CONCAT(SUM(IF(C7:G7&gt;K7:O7,1)),":",SUM(IF(C7:G7&lt;K7:O7,1)))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COUNTIF($B$5:$B$12,R7)&amp; "회의 평균 : "&amp; ROUNDDOWN(AVERAGE(IF($B$5:$B$12=R7,$H$5:$H$12)),1)</f>
        <v>2회의 평균 : 24.3</v>
      </c>
    </row>
    <row r="8" spans="1:19" x14ac:dyDescent="0.4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>
        <f t="array" ref="I8">_xlfn.CONCAT(SUM(IF(C8:G8&gt;K8:O8,1)),":",SUM(IF(C8:G8&lt;K8:O8,1)))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COUNTIF($B$5:$B$12,R8)&amp; "회의 평균 : "&amp; ROUNDDOWN(AVERAGE(IF($B$5:$B$12=R8,$H$5:$H$12)),1)</f>
        <v>2회의 평균 : 22.6</v>
      </c>
    </row>
    <row r="9" spans="1:19" x14ac:dyDescent="0.4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>
        <f t="array" ref="I9">_xlfn.CONCAT(SUM(IF(C9:G9&gt;K9:O9,1)),":",SUM(IF(C9:G9&lt;K9:O9,1)))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4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>
        <f t="array" ref="I10">_xlfn.CONCAT(SUM(IF(C10:G10&gt;K10:O10,1)),":",SUM(IF(C10:G10&lt;K10:O10,1)))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4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>
        <f t="array" ref="I11">_xlfn.CONCAT(SUM(IF(C11:G11&gt;K11:O11,1)),":",SUM(IF(C11:G11&lt;K11:O11,1)))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4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>
        <f t="array" ref="I12">_xlfn.CONCAT(SUM(IF(C12:G12&gt;K12:O12,1)),":",SUM(IF(C12:G12&lt;K12:O12,1)))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4">
      <c r="A14" t="s">
        <v>171</v>
      </c>
      <c r="M14" t="s">
        <v>172</v>
      </c>
    </row>
    <row r="15" spans="1:19" x14ac:dyDescent="0.4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4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VLOOKUP($B16,$M$16:$P$23,MATCH(RIGHT(F$15,LEN(F$15)-4),$N$15:$P$15,0)+1,0)</f>
        <v>10</v>
      </c>
      <c r="G16" s="2">
        <f t="shared" ref="G16:H23" si="2">VLOOKUP($B16,$M$16:$P$23,MATCH(RIGHT(G$15,LEN(G$15)-4),$N$15:$P$15,0)+1,0)</f>
        <v>9</v>
      </c>
      <c r="H16" s="2">
        <f t="shared" si="2"/>
        <v>2000000</v>
      </c>
      <c r="I16" s="2">
        <v>33</v>
      </c>
      <c r="J16" s="2" t="str">
        <f>IF(RANK(I16,$I$16:$I$23,0)&lt;=4,REPLACE(A16,2,1,"★")&amp;RANK(I16,$I$16:$I$23,0)&amp;"등","")</f>
        <v>이★철1등</v>
      </c>
      <c r="K16" s="2" t="str" cm="1">
        <f t="array" ref="K16">FN그래프(B16,COUNTA($A$16:$A$23))</f>
        <v>●●●●●●●</v>
      </c>
      <c r="M16" s="6">
        <v>1</v>
      </c>
      <c r="N16" s="6">
        <v>10</v>
      </c>
      <c r="O16" s="6">
        <v>9</v>
      </c>
      <c r="P16" s="5">
        <v>2000000</v>
      </c>
    </row>
    <row r="17" spans="1:16" x14ac:dyDescent="0.4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F23" si="3">VLOOKUP($B17,$M$16:$P$23,MATCH(RIGHT(F$15,LEN(F$15)-4),$N$15:$P$15,0)+1,0)</f>
        <v>5</v>
      </c>
      <c r="G17" s="2">
        <f t="shared" si="2"/>
        <v>7</v>
      </c>
      <c r="H17" s="2">
        <f t="shared" si="2"/>
        <v>1000000</v>
      </c>
      <c r="I17" s="2">
        <v>30</v>
      </c>
      <c r="J17" s="2" t="str">
        <f t="shared" ref="J17:J23" si="4">IF(RANK(I17,$I$16:$I$23,0)&lt;=4,REPLACE(A17,2,1,"★")&amp;RANK(I17,$I$16:$I$23,0)&amp;"등","")</f>
        <v>조★진4등</v>
      </c>
      <c r="K17" s="2" t="str" cm="1">
        <f t="array" ref="K17">FN그래프(B17,COUNTA($A$16:$A$23))</f>
        <v>●●</v>
      </c>
      <c r="M17" s="6">
        <v>2</v>
      </c>
      <c r="N17" s="6">
        <v>9</v>
      </c>
      <c r="O17" s="6">
        <v>9</v>
      </c>
      <c r="P17" s="5">
        <v>1800000</v>
      </c>
    </row>
    <row r="18" spans="1:16" x14ac:dyDescent="0.4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2"/>
        <v>9</v>
      </c>
      <c r="H18" s="2">
        <f t="shared" si="2"/>
        <v>1800000</v>
      </c>
      <c r="I18" s="2">
        <v>33</v>
      </c>
      <c r="J18" s="2" t="str">
        <f t="shared" si="4"/>
        <v>박★호1등</v>
      </c>
      <c r="K18" s="2" t="str" cm="1">
        <f t="array" ref="K18">FN그래프(B18,COUNTA($A$16:$A$23))</f>
        <v>●●●●●●</v>
      </c>
      <c r="M18" s="6">
        <v>3</v>
      </c>
      <c r="N18" s="6">
        <v>8</v>
      </c>
      <c r="O18" s="6">
        <v>8</v>
      </c>
      <c r="P18" s="5">
        <v>1600000</v>
      </c>
    </row>
    <row r="19" spans="1:16" x14ac:dyDescent="0.4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2"/>
        <v>8</v>
      </c>
      <c r="H19" s="2">
        <f t="shared" si="2"/>
        <v>1400000</v>
      </c>
      <c r="I19" s="2">
        <v>29</v>
      </c>
      <c r="J19" s="2" t="str">
        <f t="shared" si="4"/>
        <v/>
      </c>
      <c r="K19" s="2" t="str" cm="1">
        <f t="array" ref="K19">FN그래프(B19,COUNTA($A$16:$A$23))</f>
        <v>●●●●</v>
      </c>
      <c r="M19" s="6">
        <v>4</v>
      </c>
      <c r="N19" s="6">
        <v>7</v>
      </c>
      <c r="O19" s="6">
        <v>8</v>
      </c>
      <c r="P19" s="5">
        <v>1400000</v>
      </c>
    </row>
    <row r="20" spans="1:16" x14ac:dyDescent="0.4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2"/>
        <v>6</v>
      </c>
      <c r="H20" s="2">
        <f t="shared" si="2"/>
        <v>800000</v>
      </c>
      <c r="I20" s="2">
        <v>28</v>
      </c>
      <c r="J20" s="2" t="str">
        <f t="shared" si="4"/>
        <v/>
      </c>
      <c r="K20" s="2" t="str" cm="1">
        <f t="array" ref="K20">FN그래프(B20,COUNTA($A$16:$A$23))</f>
        <v>●</v>
      </c>
      <c r="M20" s="6">
        <v>5</v>
      </c>
      <c r="N20" s="6">
        <v>6</v>
      </c>
      <c r="O20" s="6">
        <v>7</v>
      </c>
      <c r="P20" s="5">
        <v>1200000</v>
      </c>
    </row>
    <row r="21" spans="1:16" x14ac:dyDescent="0.4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2"/>
        <v>6</v>
      </c>
      <c r="H21" s="2">
        <f t="shared" si="2"/>
        <v>600000</v>
      </c>
      <c r="I21" s="2">
        <v>31</v>
      </c>
      <c r="J21" s="2" t="str">
        <f t="shared" si="4"/>
        <v>노★호3등</v>
      </c>
      <c r="K21" s="2" t="str" cm="1">
        <f t="array" ref="K21">FN그래프(B21,COUNTA($A$16:$A$23))</f>
        <v/>
      </c>
      <c r="M21" s="6">
        <v>6</v>
      </c>
      <c r="N21" s="6">
        <v>5</v>
      </c>
      <c r="O21" s="6">
        <v>7</v>
      </c>
      <c r="P21" s="5">
        <v>1000000</v>
      </c>
    </row>
    <row r="22" spans="1:16" x14ac:dyDescent="0.4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2"/>
        <v>7</v>
      </c>
      <c r="H22" s="2">
        <f t="shared" si="2"/>
        <v>1200000</v>
      </c>
      <c r="I22" s="2">
        <v>27</v>
      </c>
      <c r="J22" s="2" t="str">
        <f t="shared" si="4"/>
        <v/>
      </c>
      <c r="K22" s="2" t="str" cm="1">
        <f t="array" ref="K22">FN그래프(B22,COUNTA($A$16:$A$23))</f>
        <v>●●●</v>
      </c>
      <c r="M22" s="6">
        <v>7</v>
      </c>
      <c r="N22" s="6">
        <v>4</v>
      </c>
      <c r="O22" s="6">
        <v>6</v>
      </c>
      <c r="P22" s="5">
        <v>800000</v>
      </c>
    </row>
    <row r="23" spans="1:16" x14ac:dyDescent="0.4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2"/>
        <v>8</v>
      </c>
      <c r="H23" s="2">
        <f t="shared" si="2"/>
        <v>1600000</v>
      </c>
      <c r="I23" s="2">
        <v>29</v>
      </c>
      <c r="J23" s="2" t="str">
        <f t="shared" si="4"/>
        <v/>
      </c>
      <c r="K23" s="2" t="str" cm="1">
        <f t="array" ref="K23">FN그래프(B23,COUNTA($A$16:$A$23))</f>
        <v>●●●●●</v>
      </c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D6" sqref="D6"/>
    </sheetView>
  </sheetViews>
  <sheetFormatPr defaultRowHeight="17.399999999999999" x14ac:dyDescent="0.4"/>
  <cols>
    <col min="1" max="1" width="3.09765625" customWidth="1"/>
    <col min="2" max="2" width="15.8984375" bestFit="1" customWidth="1"/>
    <col min="3" max="3" width="11.19921875" bestFit="1" customWidth="1"/>
    <col min="4" max="5" width="12.296875" bestFit="1" customWidth="1"/>
    <col min="6" max="6" width="14.19921875" bestFit="1" customWidth="1"/>
    <col min="7" max="10" width="12.296875" bestFit="1" customWidth="1"/>
    <col min="11" max="12" width="16.8984375" bestFit="1" customWidth="1"/>
    <col min="13" max="15" width="12.296875" bestFit="1" customWidth="1"/>
    <col min="16" max="17" width="20.796875" bestFit="1" customWidth="1"/>
    <col min="18" max="25" width="12.296875" bestFit="1" customWidth="1"/>
    <col min="26" max="27" width="20.796875" bestFit="1" customWidth="1"/>
    <col min="28" max="33" width="12.296875" bestFit="1" customWidth="1"/>
    <col min="34" max="35" width="20.796875" bestFit="1" customWidth="1"/>
    <col min="36" max="37" width="16.8984375" bestFit="1" customWidth="1"/>
  </cols>
  <sheetData>
    <row r="2" spans="2:6" x14ac:dyDescent="0.4">
      <c r="B2" s="37" t="s">
        <v>108</v>
      </c>
      <c r="C2" s="37" t="s">
        <v>44</v>
      </c>
      <c r="D2" t="s">
        <v>204</v>
      </c>
      <c r="E2" t="s">
        <v>205</v>
      </c>
      <c r="F2" t="s">
        <v>203</v>
      </c>
    </row>
    <row r="3" spans="2:6" x14ac:dyDescent="0.4">
      <c r="B3" t="s">
        <v>123</v>
      </c>
      <c r="D3" s="38">
        <v>16.75</v>
      </c>
      <c r="E3" s="39">
        <v>113285.71428571429</v>
      </c>
      <c r="F3" s="39">
        <v>53131000</v>
      </c>
    </row>
    <row r="4" spans="2:6" x14ac:dyDescent="0.4">
      <c r="C4" t="s">
        <v>122</v>
      </c>
      <c r="D4" s="38">
        <v>9</v>
      </c>
      <c r="E4" s="39">
        <v>126000</v>
      </c>
      <c r="F4" s="39">
        <v>1134000</v>
      </c>
    </row>
    <row r="5" spans="2:6" x14ac:dyDescent="0.4">
      <c r="C5" t="s">
        <v>131</v>
      </c>
      <c r="D5" s="38">
        <v>25.5</v>
      </c>
      <c r="E5" s="39">
        <v>43000</v>
      </c>
      <c r="F5" s="39">
        <v>4386000</v>
      </c>
    </row>
    <row r="6" spans="2:6" x14ac:dyDescent="0.4">
      <c r="C6" t="s">
        <v>117</v>
      </c>
      <c r="D6" s="38">
        <v>0</v>
      </c>
      <c r="E6" s="39">
        <v>170500</v>
      </c>
      <c r="F6" s="39">
        <v>0</v>
      </c>
    </row>
    <row r="7" spans="2:6" x14ac:dyDescent="0.4">
      <c r="C7" t="s">
        <v>144</v>
      </c>
      <c r="D7" s="38">
        <v>7</v>
      </c>
      <c r="E7" s="39">
        <v>120000</v>
      </c>
      <c r="F7" s="39">
        <v>1680000</v>
      </c>
    </row>
    <row r="8" spans="2:6" x14ac:dyDescent="0.4">
      <c r="B8" t="s">
        <v>132</v>
      </c>
      <c r="D8" s="38">
        <v>10.4</v>
      </c>
      <c r="E8" s="39">
        <v>81400</v>
      </c>
      <c r="F8" s="39">
        <v>21164000</v>
      </c>
    </row>
    <row r="9" spans="2:6" x14ac:dyDescent="0.4">
      <c r="C9" t="s">
        <v>131</v>
      </c>
      <c r="D9" s="38">
        <v>15</v>
      </c>
      <c r="E9" s="39">
        <v>35000</v>
      </c>
      <c r="F9" s="39">
        <v>525000</v>
      </c>
    </row>
    <row r="10" spans="2:6" x14ac:dyDescent="0.4">
      <c r="C10" t="s">
        <v>117</v>
      </c>
      <c r="D10" s="38">
        <v>5.333333333333333</v>
      </c>
      <c r="E10" s="39">
        <v>106333.33333333333</v>
      </c>
      <c r="F10" s="39">
        <v>5104000</v>
      </c>
    </row>
    <row r="11" spans="2:6" x14ac:dyDescent="0.4">
      <c r="C11" t="s">
        <v>144</v>
      </c>
      <c r="D11" s="38">
        <v>21</v>
      </c>
      <c r="E11" s="39">
        <v>53000</v>
      </c>
      <c r="F11" s="39">
        <v>1113000</v>
      </c>
    </row>
    <row r="12" spans="2:6" x14ac:dyDescent="0.4">
      <c r="B12" t="s">
        <v>118</v>
      </c>
      <c r="D12" s="38">
        <v>8.5</v>
      </c>
      <c r="E12" s="39">
        <v>100750</v>
      </c>
      <c r="F12" s="39">
        <v>13702000</v>
      </c>
    </row>
    <row r="13" spans="2:6" x14ac:dyDescent="0.4">
      <c r="C13" t="s">
        <v>122</v>
      </c>
      <c r="D13" s="38">
        <v>8</v>
      </c>
      <c r="E13" s="39">
        <v>42500</v>
      </c>
      <c r="F13" s="39">
        <v>1360000</v>
      </c>
    </row>
    <row r="14" spans="2:6" x14ac:dyDescent="0.4">
      <c r="C14" t="s">
        <v>117</v>
      </c>
      <c r="D14" s="38">
        <v>9</v>
      </c>
      <c r="E14" s="39">
        <v>159000</v>
      </c>
      <c r="F14" s="39">
        <v>5724000</v>
      </c>
    </row>
    <row r="15" spans="2:6" x14ac:dyDescent="0.4">
      <c r="B15" t="s">
        <v>127</v>
      </c>
      <c r="D15" s="38">
        <v>16</v>
      </c>
      <c r="E15" s="39">
        <v>70666.666666666672</v>
      </c>
      <c r="F15" s="39">
        <v>40704000</v>
      </c>
    </row>
    <row r="16" spans="2:6" x14ac:dyDescent="0.4">
      <c r="C16" t="s">
        <v>122</v>
      </c>
      <c r="D16" s="38">
        <v>16</v>
      </c>
      <c r="E16" s="39">
        <v>110000</v>
      </c>
      <c r="F16" s="39">
        <v>7040000</v>
      </c>
    </row>
    <row r="17" spans="2:6" x14ac:dyDescent="0.4">
      <c r="C17" t="s">
        <v>131</v>
      </c>
      <c r="D17" s="38">
        <v>4</v>
      </c>
      <c r="E17" s="39">
        <v>40000</v>
      </c>
      <c r="F17" s="39">
        <v>160000</v>
      </c>
    </row>
    <row r="18" spans="2:6" x14ac:dyDescent="0.4">
      <c r="C18" t="s">
        <v>117</v>
      </c>
      <c r="D18" s="38">
        <v>27.5</v>
      </c>
      <c r="E18" s="39">
        <v>32500</v>
      </c>
      <c r="F18" s="39">
        <v>3575000</v>
      </c>
    </row>
    <row r="19" spans="2:6" x14ac:dyDescent="0.4">
      <c r="C19" t="s">
        <v>144</v>
      </c>
      <c r="D19" s="38">
        <v>5</v>
      </c>
      <c r="E19" s="39">
        <v>99000</v>
      </c>
      <c r="F19" s="39">
        <v>495000</v>
      </c>
    </row>
    <row r="20" spans="2:6" x14ac:dyDescent="0.4">
      <c r="B20" t="s">
        <v>202</v>
      </c>
      <c r="D20" s="38">
        <v>13.105263157894736</v>
      </c>
      <c r="E20" s="39">
        <v>92136.363636363632</v>
      </c>
      <c r="F20" s="39">
        <v>504723000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D3" sqref="D3"/>
    </sheetView>
  </sheetViews>
  <sheetFormatPr defaultRowHeight="17.399999999999999" x14ac:dyDescent="0.4"/>
  <cols>
    <col min="1" max="1" width="1.59765625" customWidth="1"/>
  </cols>
  <sheetData>
    <row r="2" spans="2:5" x14ac:dyDescent="0.4">
      <c r="B2" s="8" t="s">
        <v>183</v>
      </c>
    </row>
    <row r="3" spans="2:5" x14ac:dyDescent="0.4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4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4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4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4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4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4">
      <c r="B9" s="10" t="s">
        <v>79</v>
      </c>
      <c r="C9" s="10" t="s">
        <v>80</v>
      </c>
      <c r="D9" s="9">
        <v>8.5</v>
      </c>
      <c r="E9" s="35">
        <v>71</v>
      </c>
    </row>
    <row r="10" spans="2:5" x14ac:dyDescent="0.4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4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4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 x14ac:dyDescent="0.4">
      <c r="B13" s="10" t="s">
        <v>77</v>
      </c>
      <c r="C13" s="10" t="s">
        <v>173</v>
      </c>
      <c r="D13" s="9">
        <v>83.8</v>
      </c>
      <c r="E13" s="35">
        <v>104</v>
      </c>
    </row>
    <row r="14" spans="2:5" x14ac:dyDescent="0.4">
      <c r="B14" s="10" t="s">
        <v>82</v>
      </c>
      <c r="C14" s="10" t="s">
        <v>173</v>
      </c>
      <c r="D14" s="9">
        <v>57.6</v>
      </c>
      <c r="E14" s="35">
        <v>117</v>
      </c>
    </row>
    <row r="15" spans="2:5" x14ac:dyDescent="0.4">
      <c r="B15" s="10" t="s">
        <v>84</v>
      </c>
      <c r="C15" s="10" t="s">
        <v>173</v>
      </c>
      <c r="D15" s="9">
        <v>53.5</v>
      </c>
      <c r="E15" s="35">
        <v>152</v>
      </c>
    </row>
    <row r="16" spans="2:5" x14ac:dyDescent="0.4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4">
      <c r="B17" s="10" t="s">
        <v>79</v>
      </c>
      <c r="C17" s="10" t="s">
        <v>173</v>
      </c>
      <c r="D17" s="9">
        <v>48.1</v>
      </c>
      <c r="E17" s="35">
        <v>173</v>
      </c>
    </row>
    <row r="18" spans="2:5" x14ac:dyDescent="0.4">
      <c r="B18" s="10" t="s">
        <v>78</v>
      </c>
      <c r="C18" s="10" t="s">
        <v>174</v>
      </c>
      <c r="D18" s="9">
        <v>321</v>
      </c>
      <c r="E18" s="35">
        <v>73</v>
      </c>
    </row>
    <row r="19" spans="2:5" x14ac:dyDescent="0.4">
      <c r="B19" s="10" t="s">
        <v>77</v>
      </c>
      <c r="C19" s="10" t="s">
        <v>174</v>
      </c>
      <c r="D19" s="9">
        <v>247</v>
      </c>
      <c r="E19" s="35">
        <v>105</v>
      </c>
    </row>
    <row r="20" spans="2:5" x14ac:dyDescent="0.4">
      <c r="B20" s="10" t="s">
        <v>84</v>
      </c>
      <c r="C20" s="10" t="s">
        <v>174</v>
      </c>
      <c r="D20" s="9">
        <v>24.3</v>
      </c>
      <c r="E20" s="35">
        <v>46</v>
      </c>
    </row>
    <row r="21" spans="2:5" x14ac:dyDescent="0.4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4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4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DB38BFBB-CDA9-4DB1-ACBF-6464212C96A8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13" workbookViewId="0">
      <selection activeCell="J25" sqref="J25"/>
    </sheetView>
  </sheetViews>
  <sheetFormatPr defaultRowHeight="17.399999999999999" x14ac:dyDescent="0.4"/>
  <cols>
    <col min="1" max="1" width="1.59765625" customWidth="1"/>
    <col min="2" max="2" width="10.09765625" customWidth="1"/>
    <col min="3" max="7" width="9.59765625" customWidth="1"/>
  </cols>
  <sheetData>
    <row r="2" spans="2:7" x14ac:dyDescent="0.4">
      <c r="B2" s="8" t="s">
        <v>178</v>
      </c>
    </row>
    <row r="3" spans="2:7" x14ac:dyDescent="0.4">
      <c r="G3" t="s">
        <v>76</v>
      </c>
    </row>
    <row r="4" spans="2:7" x14ac:dyDescent="0.4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4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4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4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4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4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4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4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C4" sqref="C4:H12"/>
    </sheetView>
  </sheetViews>
  <sheetFormatPr defaultRowHeight="17.399999999999999" x14ac:dyDescent="0.4"/>
  <cols>
    <col min="1" max="1" width="1.59765625" customWidth="1"/>
    <col min="2" max="2" width="16.19921875" bestFit="1" customWidth="1"/>
    <col min="3" max="6" width="9.3984375" customWidth="1"/>
    <col min="7" max="7" width="12.3984375" bestFit="1" customWidth="1"/>
    <col min="8" max="8" width="9.3984375" customWidth="1"/>
  </cols>
  <sheetData>
    <row r="2" spans="2:8" x14ac:dyDescent="0.4">
      <c r="B2" s="8" t="s">
        <v>104</v>
      </c>
    </row>
    <row r="3" spans="2:8" x14ac:dyDescent="0.4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4">
      <c r="B4" s="12" t="s">
        <v>88</v>
      </c>
      <c r="C4" s="40">
        <v>7.4</v>
      </c>
      <c r="D4" s="40">
        <v>7.5</v>
      </c>
      <c r="E4" s="40">
        <v>6.2</v>
      </c>
      <c r="F4" s="40">
        <v>7.4</v>
      </c>
      <c r="G4" s="40">
        <v>5.8</v>
      </c>
      <c r="H4" s="40">
        <v>7</v>
      </c>
    </row>
    <row r="5" spans="2:8" x14ac:dyDescent="0.4">
      <c r="B5" s="12" t="s">
        <v>89</v>
      </c>
      <c r="C5" s="40">
        <v>19.399999999999999</v>
      </c>
      <c r="D5" s="40">
        <v>22.5</v>
      </c>
      <c r="E5" s="40">
        <v>8.3000000000000007</v>
      </c>
      <c r="F5" s="40" t="s">
        <v>179</v>
      </c>
      <c r="G5" s="40">
        <v>3.8</v>
      </c>
      <c r="H5" s="40">
        <v>9.9</v>
      </c>
    </row>
    <row r="6" spans="2:8" x14ac:dyDescent="0.4">
      <c r="B6" s="12" t="s">
        <v>90</v>
      </c>
      <c r="C6" s="40">
        <v>2</v>
      </c>
      <c r="D6" s="40">
        <v>5.4</v>
      </c>
      <c r="E6" s="40">
        <v>7.3</v>
      </c>
      <c r="F6" s="40">
        <v>9.1</v>
      </c>
      <c r="G6" s="40">
        <v>6.6</v>
      </c>
      <c r="H6" s="40">
        <v>7.7</v>
      </c>
    </row>
    <row r="7" spans="2:8" x14ac:dyDescent="0.4">
      <c r="B7" s="12" t="s">
        <v>91</v>
      </c>
      <c r="C7" s="40">
        <v>-4.4000000000000004</v>
      </c>
      <c r="D7" s="40">
        <v>0</v>
      </c>
      <c r="E7" s="40">
        <v>6.7</v>
      </c>
      <c r="F7" s="40">
        <v>10</v>
      </c>
      <c r="G7" s="40">
        <v>7.9</v>
      </c>
      <c r="H7" s="40">
        <v>6.5</v>
      </c>
    </row>
    <row r="8" spans="2:8" x14ac:dyDescent="0.4">
      <c r="B8" s="12" t="s">
        <v>92</v>
      </c>
      <c r="C8" s="40" t="s">
        <v>179</v>
      </c>
      <c r="D8" s="40">
        <v>-0.7</v>
      </c>
      <c r="E8" s="40">
        <v>7.4</v>
      </c>
      <c r="F8" s="40">
        <v>13</v>
      </c>
      <c r="G8" s="40">
        <v>9.1999999999999993</v>
      </c>
      <c r="H8" s="40">
        <v>0</v>
      </c>
    </row>
    <row r="9" spans="2:8" x14ac:dyDescent="0.4">
      <c r="B9" s="12" t="s">
        <v>93</v>
      </c>
      <c r="C9" s="40">
        <v>-39.5</v>
      </c>
      <c r="D9" s="40">
        <v>-25</v>
      </c>
      <c r="E9" s="40">
        <v>-16.899999999999999</v>
      </c>
      <c r="F9" s="40">
        <v>20</v>
      </c>
      <c r="G9" s="40">
        <v>-14.5</v>
      </c>
      <c r="H9" s="40">
        <v>-9.1999999999999993</v>
      </c>
    </row>
    <row r="10" spans="2:8" x14ac:dyDescent="0.4">
      <c r="B10" s="12" t="s">
        <v>94</v>
      </c>
      <c r="C10" s="40">
        <v>-34.799999999999997</v>
      </c>
      <c r="D10" s="40">
        <v>-27.8</v>
      </c>
      <c r="E10" s="40">
        <v>-20.5</v>
      </c>
      <c r="F10" s="40">
        <v>-3.3</v>
      </c>
      <c r="G10" s="40" t="s">
        <v>179</v>
      </c>
      <c r="H10" s="40">
        <v>-15.3</v>
      </c>
    </row>
    <row r="11" spans="2:8" x14ac:dyDescent="0.4">
      <c r="B11" s="12" t="s">
        <v>95</v>
      </c>
      <c r="C11" s="40">
        <v>-30.1</v>
      </c>
      <c r="D11" s="40">
        <v>-27.2</v>
      </c>
      <c r="E11" s="40">
        <v>-24.7</v>
      </c>
      <c r="F11" s="40">
        <v>-12.7</v>
      </c>
      <c r="G11" s="40">
        <v>-25.7</v>
      </c>
      <c r="H11" s="40">
        <v>-25.7</v>
      </c>
    </row>
    <row r="12" spans="2:8" x14ac:dyDescent="0.4">
      <c r="B12" s="13" t="s">
        <v>96</v>
      </c>
      <c r="C12" s="40">
        <v>0.4</v>
      </c>
      <c r="D12" s="40">
        <v>0.1</v>
      </c>
      <c r="E12" s="40" t="s">
        <v>179</v>
      </c>
      <c r="F12" s="40">
        <v>2.7</v>
      </c>
      <c r="G12" s="40">
        <v>-5.0999999999999996</v>
      </c>
      <c r="H12" s="40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workbookViewId="0"/>
  </sheetViews>
  <sheetFormatPr defaultRowHeight="17.399999999999999" x14ac:dyDescent="0.4"/>
  <cols>
    <col min="3" max="3" width="14.8984375" customWidth="1"/>
    <col min="5" max="5" width="13" bestFit="1" customWidth="1"/>
    <col min="6" max="6" width="11" bestFit="1" customWidth="1"/>
    <col min="9" max="9" width="15.3984375" customWidth="1"/>
    <col min="10" max="10" width="11" bestFit="1" customWidth="1"/>
    <col min="11" max="11" width="9.3984375" bestFit="1" customWidth="1"/>
  </cols>
  <sheetData>
    <row r="2" spans="2:11" x14ac:dyDescent="0.4">
      <c r="B2" t="s">
        <v>1</v>
      </c>
    </row>
    <row r="3" spans="2:11" x14ac:dyDescent="0.4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4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4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4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4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4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4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4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4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4">
      <c r="B12" s="6"/>
      <c r="C12" s="6"/>
      <c r="D12" s="6"/>
      <c r="E12" s="6"/>
      <c r="F12" s="6"/>
      <c r="G12" s="6"/>
    </row>
    <row r="13" spans="2:11" x14ac:dyDescent="0.4">
      <c r="B13" s="6"/>
      <c r="C13" s="6"/>
      <c r="D13" s="6"/>
      <c r="E13" s="6"/>
      <c r="F13" s="6"/>
      <c r="G13" s="6"/>
      <c r="J13" s="36"/>
    </row>
    <row r="14" spans="2:11" x14ac:dyDescent="0.4">
      <c r="B14" s="6"/>
      <c r="C14" s="6"/>
      <c r="D14" s="6"/>
      <c r="E14" s="6"/>
      <c r="F14" s="6"/>
      <c r="G14" s="6"/>
    </row>
    <row r="15" spans="2:11" x14ac:dyDescent="0.4">
      <c r="B15" s="6"/>
      <c r="C15" s="6"/>
      <c r="D15" s="6"/>
      <c r="E15" s="6"/>
      <c r="F15" s="6"/>
      <c r="G15" s="6"/>
    </row>
    <row r="16" spans="2:11" x14ac:dyDescent="0.4">
      <c r="B16" s="6"/>
      <c r="C16" s="6"/>
      <c r="D16" s="6"/>
      <c r="E16" s="6"/>
      <c r="F16" s="6"/>
      <c r="G16" s="6"/>
    </row>
    <row r="17" spans="2:7" x14ac:dyDescent="0.4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129540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com</cp:lastModifiedBy>
  <cp:lastPrinted>2026-09-07T15:10:39Z</cp:lastPrinted>
  <dcterms:created xsi:type="dcterms:W3CDTF">2024-02-20T09:18:11Z</dcterms:created>
  <dcterms:modified xsi:type="dcterms:W3CDTF">2026-09-07T15:46:23Z</dcterms:modified>
</cp:coreProperties>
</file>