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길벗컴활1급통합\기출\02회\"/>
    </mc:Choice>
  </mc:AlternateContent>
  <xr:revisionPtr revIDLastSave="0" documentId="13_ncr:1_{A312C615-B8C8-417A-B507-7529ED91D0F7}" xr6:coauthVersionLast="47" xr6:coauthVersionMax="47" xr10:uidLastSave="{00000000-0000-0000-0000-000000000000}"/>
  <bookViews>
    <workbookView xWindow="-108" yWindow="-108" windowWidth="23256" windowHeight="12456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F16" i="2"/>
  <c r="H22" i="2"/>
  <c r="F19" i="2"/>
  <c r="G18" i="2"/>
  <c r="G17" i="2"/>
  <c r="F17" i="2"/>
  <c r="H17" i="2"/>
  <c r="F18" i="2"/>
  <c r="H18" i="2"/>
  <c r="G19" i="2"/>
  <c r="H19" i="2"/>
  <c r="F20" i="2"/>
  <c r="G20" i="2"/>
  <c r="H20" i="2"/>
  <c r="F21" i="2"/>
  <c r="G21" i="2"/>
  <c r="H21" i="2"/>
  <c r="F22" i="2"/>
  <c r="G22" i="2"/>
  <c r="F23" i="2"/>
  <c r="G23" i="2"/>
  <c r="H23" i="2"/>
  <c r="G16" i="2"/>
  <c r="H16" i="2"/>
  <c r="S6" i="2" a="1"/>
  <c r="S6" i="2" s="1"/>
  <c r="S7" i="2" a="1"/>
  <c r="S7" i="2" s="1"/>
  <c r="S8" i="2" a="1"/>
  <c r="S8" i="2" s="1"/>
  <c r="S5" i="2" a="1"/>
  <c r="S5" i="2" s="1"/>
  <c r="I5" i="2" a="1"/>
  <c r="I5" i="2" s="1"/>
  <c r="I6" i="2" a="1"/>
  <c r="I6" i="2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22" i="2" a="1"/>
  <c r="K19" i="2" a="1"/>
  <c r="K16" i="2" a="1"/>
  <c r="K17" i="2" a="1"/>
  <c r="K23" i="2" a="1"/>
  <c r="K18" i="2" a="1"/>
  <c r="K20" i="2" a="1"/>
  <c r="K21" i="2" a="1"/>
  <c r="K21" i="2" l="1"/>
  <c r="K20" i="2"/>
  <c r="K19" i="2"/>
  <c r="K18" i="2"/>
  <c r="K22" i="2"/>
  <c r="K23" i="2"/>
  <c r="K17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70C4828D-661A-4203-9711-2DFF89F99BDF}" sourceFile="C:\Users\user\Downloads\길벗컴활1급통합\기출\02회\판매현황.xlsx" keepAlive="1" name="판매현황1" type="5" refreshedVersion="8" background="1">
    <dbPr connection="Provider=Microsoft.ACE.OLEDB.12.0;User ID=Admin;Data Source=C:\Users\user\Downloads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<sst xmlns="http://schemas.openxmlformats.org/spreadsheetml/2006/main" count="357" uniqueCount="208">
  <si>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</si>
  <si>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</si>
  <si>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</si>
  <si>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</si>
  <si>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</si>
  <si>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</si>
  <si>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</si>
  <si>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</si>
  <si>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</si>
  <si>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</si>
  <si>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</si>
  <si>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</si>
  <si>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</si>
  <si>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</si>
  <si>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</si>
  <si>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</si>
  <si>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</si>
  <si>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</si>
  <si>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</si>
  <si>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</si>
  <si>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</si>
  <si>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</si>
  <si>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</si>
  <si>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</si>
  <si>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</si>
  <si>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</si>
  <si>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</si>
  <si>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</si>
  <si>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</si>
  <si>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</si>
  <si>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</si>
  <si>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</si>
  <si>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</si>
  <si>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</si>
  <si>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</si>
  <si>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</si>
  <si>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</si>
  <si>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</si>
  <si>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</si>
  <si>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</si>
  <si>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</si>
  <si>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</si>
  <si>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</si>
  <si>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</si>
  <si>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</si>
  <si>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</si>
  <si>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</si>
  <si>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</si>
  <si>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</si>
  <si>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</si>
  <si>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</si>
  <si>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</si>
  <si>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</si>
  <si>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</si>
  <si>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</si>
  <si>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</si>
  <si>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</si>
  <si>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</si>
  <si>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</si>
  <si>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</si>
  <si>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</si>
  <si>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</si>
  <si>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</si>
  <si>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</si>
  <si>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</si>
  <si>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</si>
  <si>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</si>
  <si>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</si>
  <si>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</si>
  <si>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</si>
  <si>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</si>
  <si>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</si>
  <si>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</si>
  <si>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</si>
  <si>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</si>
  <si>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</si>
  <si>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</si>
  <si>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</si>
  <si>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</si>
  <si>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</si>
  <si>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</si>
  <si>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</si>
  <si>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</si>
  <si>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</si>
  <si>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</si>
  <si>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</si>
  <si>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</si>
  <si>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</si>
  <si>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</si>
  <si>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</si>
  <si>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</si>
  <si>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</si>
  <si>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</si>
  <si>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</si>
  <si>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</si>
  <si>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</si>
  <si>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</si>
  <si>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</si>
  <si>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</si>
  <si>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</si>
  <si>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</si>
  <si>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</si>
  <si>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</si>
  <si>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</si>
  <si>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</si>
  <si>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</si>
  <si>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</si>
  <si>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</si>
  <si>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</si>
  <si>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</si>
  <si>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</si>
  <si>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</si>
  <si>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</si>
  <si>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</si>
  <si>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</si>
  <si>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</si>
  <si>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</si>
  <si>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</si>
  <si>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</si>
  <si>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</si>
  <si>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</si>
  <si>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</si>
  <si>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</si>
  <si>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</si>
  <si>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</si>
  <si>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</si>
  <si>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</si>
  <si>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</si>
  <si>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</si>
  <si>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</si>
  <si>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</si>
  <si>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</si>
  <si>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</si>
  <si>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</si>
  <si>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</si>
  <si>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</si>
  <si>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</si>
  <si>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</si>
  <si>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</si>
  <si>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</si>
  <si>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</si>
  <si>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</si>
  <si>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</si>
  <si>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</si>
  <si>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</si>
  <si>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</si>
  <si>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</si>
  <si>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</si>
  <si>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</si>
  <si>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</si>
  <si>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</si>
  <si>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</si>
  <si>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</si>
  <si>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</si>
  <si>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</si>
  <si>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</si>
  <si>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</si>
  <si>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</si>
  <si>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</si>
  <si>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</si>
  <si>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</si>
  <si>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</si>
  <si>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</si>
  <si>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</si>
  <si>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</si>
  <si>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</si>
  <si>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</si>
  <si>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</si>
  <si>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</si>
  <si>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</si>
  <si>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</si>
  <si>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</si>
  <si>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</si>
  <si>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</si>
  <si>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</si>
  <si>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</si>
  <si>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</si>
  <si>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</si>
  <si>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</si>
  <si>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</si>
  <si>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</si>
  <si>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</si>
  <si>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</si>
  <si>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</si>
  <si>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</si>
  <si>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</si>
  <si>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</si>
  <si>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</si>
  <si>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</si>
  <si>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</si>
  <si>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</si>
  <si>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</si>
  <si>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</si>
  <si>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</si>
  <si>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</si>
  <si>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</si>
  <si>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</si>
  <si>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</si>
  <si>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</si>
  <si>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</si>
  <si>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</si>
  <si>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</si>
  <si>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</si>
  <si>
    <t>합계</t>
  </si>
  <si>
    <t>총합계</t>
  </si>
  <si>
    <t>평균 : 판매가</t>
  </si>
  <si>
    <t>평균 : 판매량</t>
  </si>
  <si>
    <t>합계 : 판매금액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</si>
</sst>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#,##0.0"/>
    <numFmt numFmtId="165" formatCode="* #,##0;\-* #,##0;* \-"/>
  </numFmts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65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65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65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65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3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537104"/>
        <c:axId val="1328541424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328541424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8537104"/>
        <c:crosses val="max"/>
        <c:crossBetween val="between"/>
      </c:valAx>
      <c:catAx>
        <c:axId val="1328537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8541424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>
          <a:alpha val="99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464820</xdr:colOff>
          <xdr:row>1</xdr:row>
          <xdr:rowOff>167640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89.95711909722" backgroundQuery="1" createdVersion="8" refreshedVersion="8" minRefreshableVersion="3" recordCount="22" xr:uid="{3271D92D-4F43-4F75-A2F6-DAB66F51E86E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28E999-D293-42B3-9072-9CA0AA51D9AC}" name="피벗 테이블1" cacheId="0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2" baseItem="0" numFmtId="3"/>
    <dataField name="평균 : 판매가" fld="5" subtotal="average" baseField="3" baseItem="2" numFmtId="3"/>
    <dataField name="합계 : 판매금액" fld="10" baseField="3" baseItem="0" numFmtId="3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tabSelected="1" workbookViewId="0">
      <selection activeCell="K14" sqref="K14"/>
    </sheetView>
  </sheetViews>
  <sheetFormatPr defaultRowHeight="14.4"/>
  <cols>
    <col min="1" max="1" width="1.6640625" customWidth="1"/>
    <col min="2" max="2" width="19.6640625" bestFit="1" customWidth="1"/>
    <col min="3" max="3" width="10.109375" bestFit="1" customWidth="1"/>
    <col min="4" max="4" width="17.109375" bestFit="1" customWidth="1"/>
    <col min="5" max="5" width="32.88671875" bestFit="1" customWidth="1"/>
    <col min="6" max="6" width="17.109375" bestFit="1" customWidth="1"/>
    <col min="7" max="7" width="10.109375" bestFit="1" customWidth="1"/>
    <col min="8" max="8" width="4.33203125" customWidth="1"/>
  </cols>
  <sheetData>
    <row r="1" spans="2:7">
      <c r="B1" s="8" t="s">
        <v>49</v>
      </c>
    </row>
    <row r="2" spans="2:7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>
      <c r="B25" t="s">
        <v>202</v>
      </c>
    </row>
    <row r="26" spans="2:7">
      <c r="B26" t="b">
        <f>AND(RIGHT(B3,2) &lt;&gt; "장애", G3&gt;=MEDIAN($G$3:$G$23))</f>
        <v>0</v>
      </c>
    </row>
    <row r="28" spans="2:7">
      <c r="B28" t="s">
        <v>44</v>
      </c>
      <c r="C28" t="s">
        <v>45</v>
      </c>
      <c r="D28" t="s">
        <v>46</v>
      </c>
      <c r="E28" t="s">
        <v>203</v>
      </c>
    </row>
    <row r="29" spans="2:7">
      <c r="B29" s="2" t="s">
        <v>65</v>
      </c>
      <c r="C29" s="4">
        <v>7577</v>
      </c>
      <c r="D29" s="4">
        <v>12132</v>
      </c>
      <c r="E29" s="4">
        <v>23943</v>
      </c>
    </row>
    <row r="30" spans="2:7">
      <c r="B30" s="2" t="s">
        <v>64</v>
      </c>
      <c r="C30" s="4">
        <v>5818</v>
      </c>
      <c r="D30" s="4">
        <v>10602</v>
      </c>
      <c r="E30" s="4">
        <v>19793</v>
      </c>
    </row>
    <row r="31" spans="2:7">
      <c r="B31" s="2" t="s">
        <v>63</v>
      </c>
      <c r="C31" s="4">
        <v>6585</v>
      </c>
      <c r="D31" s="4">
        <v>21192</v>
      </c>
      <c r="E31" s="4">
        <v>33770</v>
      </c>
    </row>
    <row r="32" spans="2:7">
      <c r="B32" s="2" t="s">
        <v>69</v>
      </c>
      <c r="C32" s="4">
        <v>3607</v>
      </c>
      <c r="D32" s="4">
        <v>7167</v>
      </c>
      <c r="E32" s="4">
        <v>11260</v>
      </c>
    </row>
    <row r="33" spans="2:5">
      <c r="B33" s="2" t="s">
        <v>50</v>
      </c>
      <c r="C33" s="4">
        <v>25467</v>
      </c>
      <c r="D33" s="4">
        <v>46645</v>
      </c>
      <c r="E33" s="4">
        <v>87950</v>
      </c>
    </row>
    <row r="34" spans="2:5">
      <c r="B34" s="2" t="s">
        <v>70</v>
      </c>
      <c r="C34" s="4">
        <v>8050</v>
      </c>
      <c r="D34" s="4">
        <v>10360</v>
      </c>
      <c r="E34" s="4">
        <v>18772</v>
      </c>
    </row>
    <row r="35" spans="2:5">
      <c r="B35" s="2" t="s">
        <v>67</v>
      </c>
      <c r="C35" s="4">
        <v>170</v>
      </c>
      <c r="D35" s="4">
        <v>7543</v>
      </c>
      <c r="E35" s="4">
        <v>15285</v>
      </c>
    </row>
    <row r="36" spans="2:5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  AND(  LEFT($B3,1)="특", $C3 &gt;=5000), $G3 &gt;=  LARGE($G$3:$G$23, 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19" workbookViewId="0">
      <selection activeCell="C39" sqref="C39"/>
    </sheetView>
  </sheetViews>
  <sheetFormatPr defaultRowHeight="14.4"/>
  <cols>
    <col min="1" max="1" width="10.33203125" bestFit="1" customWidth="1"/>
    <col min="2" max="2" width="27.77734375" bestFit="1" customWidth="1"/>
    <col min="3" max="3" width="12.6640625" customWidth="1"/>
    <col min="4" max="4" width="13.21875" bestFit="1" customWidth="1"/>
    <col min="5" max="5" width="16.44140625" bestFit="1" customWidth="1"/>
    <col min="6" max="6" width="11.33203125" bestFit="1" customWidth="1"/>
    <col min="7" max="7" width="12" customWidth="1"/>
    <col min="8" max="8" width="18.6640625" bestFit="1" customWidth="1"/>
    <col min="9" max="10" width="11.33203125" bestFit="1" customWidth="1"/>
  </cols>
  <sheetData>
    <row r="1" spans="1:10">
      <c r="A1" t="s">
        <v>1</v>
      </c>
    </row>
    <row r="2" spans="1:10" ht="17.399999999999999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ht="17.399999999999999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ht="34.799999999999997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ht="17.399999999999999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ht="17.399999999999999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ht="17.399999999999999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ht="17.399999999999999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ht="17.399999999999999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ht="17.399999999999999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ht="17.399999999999999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ht="17.399999999999999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ht="34.799999999999997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ht="17.399999999999999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ht="17.399999999999999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ht="34.799999999999997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ht="17.399999999999999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ht="17.399999999999999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ht="34.799999999999997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ht="34.799999999999997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ht="17.399999999999999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ht="17.399999999999999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ht="17.399999999999999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ht="34.799999999999997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workbookViewId="0">
      <selection activeCell="S20" sqref="S20"/>
    </sheetView>
  </sheetViews>
  <sheetFormatPr defaultRowHeight="14.4"/>
  <cols>
    <col min="1" max="1" width="7.109375" bestFit="1" customWidth="1"/>
    <col min="2" max="5" width="10.6640625" bestFit="1" customWidth="1"/>
    <col min="6" max="6" width="12.109375" bestFit="1" customWidth="1"/>
    <col min="7" max="7" width="10" bestFit="1" customWidth="1"/>
    <col min="8" max="8" width="11.6640625" customWidth="1"/>
    <col min="10" max="10" width="10" bestFit="1" customWidth="1"/>
    <col min="11" max="11" width="15.109375" bestFit="1" customWidth="1"/>
    <col min="12" max="12" width="5.6640625" customWidth="1"/>
    <col min="13" max="13" width="5.6640625" bestFit="1" customWidth="1"/>
    <col min="14" max="14" width="7.109375" bestFit="1" customWidth="1"/>
    <col min="15" max="15" width="5.21875" bestFit="1" customWidth="1"/>
    <col min="16" max="16" width="10.88671875" bestFit="1" customWidth="1"/>
    <col min="17" max="17" width="3" customWidth="1"/>
    <col min="19" max="19" width="14.77734375" customWidth="1"/>
  </cols>
  <sheetData>
    <row r="2" spans="1:19">
      <c r="A2" t="s">
        <v>1</v>
      </c>
    </row>
    <row r="3" spans="1:19">
      <c r="B3" s="40" t="s">
        <v>18</v>
      </c>
      <c r="C3" s="40"/>
      <c r="D3" s="40"/>
      <c r="E3" s="40"/>
      <c r="F3" s="40"/>
      <c r="G3" s="40"/>
      <c r="H3" s="40"/>
      <c r="J3" s="40" t="s">
        <v>19</v>
      </c>
      <c r="K3" s="40"/>
      <c r="L3" s="40"/>
      <c r="M3" s="40"/>
      <c r="N3" s="40"/>
      <c r="O3" s="40"/>
      <c r="P3" s="40"/>
      <c r="R3" t="s">
        <v>180</v>
      </c>
    </row>
    <row r="4" spans="1:19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_xlfn.CONCAT(SUM(IF((C5:G5 &gt; K5:O5),1)),":", SUM(IF((C5:G5 &lt; K5:O5),1))   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 R5) &amp; "회의 평균 : " &amp;ROUNDDOWN(AVERAGE(IF(($B$5:$B$12=R5), $H$5:$H$12)),1)</f>
        <v>2회의 평균 : 23.1</v>
      </c>
    </row>
    <row r="6" spans="1:19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_xlfn.CONCAT(SUM(IF((C6:G6 &gt; K6:O6),1)),":", SUM(IF((C6:G6 &lt; K6:O6),1))   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 R6) &amp; "회의 평균 : " &amp;ROUNDDOWN(AVERAGE(IF(($B$5:$B$12=R6), $H$5:$H$12)),1)</f>
        <v>2회의 평균 : 22.5</v>
      </c>
    </row>
    <row r="7" spans="1:19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_xlfn.CONCAT(SUM(IF((C7:G7 &gt; K7:O7),1)),":", SUM(IF((C7:G7 &lt; K7:O7),1))   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 R7) &amp; "회의 평균 : " &amp;ROUNDDOWN(AVERAGE(IF(($B$5:$B$12=R7), $H$5:$H$12)),1)</f>
        <v>2회의 평균 : 24.3</v>
      </c>
    </row>
    <row r="8" spans="1:19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_xlfn.CONCAT(SUM(IF((C8:G8 &gt; K8:O8),1)),":", SUM(IF((C8:G8 &lt; K8:O8),1))   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 R8) &amp; "회의 평균 : " &amp;ROUNDDOWN(AVERAGE(IF(($B$5:$B$12=R8), $H$5:$H$12)),1)</f>
        <v>2회의 평균 : 22.6</v>
      </c>
    </row>
    <row r="9" spans="1:19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_xlfn.CONCAT(SUM(IF((C9:G9 &gt; K9:O9),1)),":", SUM(IF((C9:G9 &lt; K9:O9),1))   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_xlfn.CONCAT(SUM(IF((C10:G10 &gt; K10:O10),1)),":", SUM(IF((C10:G10 &lt; K10:O10),1))   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_xlfn.CONCAT(SUM(IF((C11:G11 &gt; K11:O11),1)),":", SUM(IF((C11:G11 &lt; K11:O11),1))   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_xlfn.CONCAT(SUM(IF((C12:G12 &gt; K12:O12),1)),":", SUM(IF((C12:G12 &lt; K12:O12),1))   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>
      <c r="A14" t="s">
        <v>171</v>
      </c>
      <c r="M14" t="s">
        <v>172</v>
      </c>
    </row>
    <row r="15" spans="1:19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 xml:space="preserve">   VLOOKUP($B16, $M$16:$P$23, MATCH(RIGHT(F$15, LEN(F$15)-4),$M$15:$P$15,0))</f>
        <v>10</v>
      </c>
      <c r="G16" s="2">
        <f t="shared" ref="G16:H23" si="2" xml:space="preserve">   VLOOKUP($B16, $M$16:$P$23, MATCH(RIGHT(G$15, LEN(G$15)-4),$M$15:$P$15,0))</f>
        <v>9</v>
      </c>
      <c r="H16" s="2">
        <f t="shared" si="2"/>
        <v>2000000</v>
      </c>
      <c r="I16" s="2">
        <v>33</v>
      </c>
      <c r="J16" s="2" t="str">
        <f>IF(RANK(I16,$I$16:$I$23) &lt;=4, REPLACE(A16,2,1,"★") &amp; RANK(I16,$I$16:$I$23) &amp; "등", "")</f>
        <v>이★철1등</v>
      </c>
      <c r="K16" s="2" t="str" cm="1">
        <f t="array" ref="K16">fn그래프(B16,COUNTA($A$16:$A$23))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3" xml:space="preserve">   VLOOKUP($B17, $M$16:$P$23, MATCH(RIGHT(F$15, LEN(F$15)-4),$M$15:$P$15,0))</f>
        <v>5</v>
      </c>
      <c r="G17" s="2">
        <f xml:space="preserve">   VLOOKUP($B17, $M$16:$P$23, MATCH(RIGHT(G$15, LEN(G$15)-4),$M$15:$P$15,0))</f>
        <v>7</v>
      </c>
      <c r="H17" s="2">
        <f t="shared" si="2"/>
        <v>1000000</v>
      </c>
      <c r="I17" s="2">
        <v>30</v>
      </c>
      <c r="J17" s="2" t="str">
        <f t="shared" ref="J17:J23" si="4">IF(RANK(I17,$I$16:$I$23) &lt;=4, REPLACE(A17,2,1,"★") &amp; RANK(I17,$I$16:$I$23) &amp; "등", "")</f>
        <v>조★진4등</v>
      </c>
      <c r="K17" s="2" t="str" cm="1">
        <f t="array" ref="K17">fn그래프(B17,COUNTA($A$16:$A$23))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xml:space="preserve">   VLOOKUP($B18, $M$16:$P$23, MATCH(RIGHT(G$15, LEN(G$15)-4),$M$15:$P$15,0))</f>
        <v>9</v>
      </c>
      <c r="H18" s="2">
        <f t="shared" si="2"/>
        <v>1800000</v>
      </c>
      <c r="I18" s="2">
        <v>33</v>
      </c>
      <c r="J18" s="2" t="str">
        <f t="shared" si="4"/>
        <v>박★호1등</v>
      </c>
      <c r="K18" s="2" t="str" cm="1">
        <f t="array" ref="K18">fn그래프(B18,COUNTA($A$16:$A$23))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xml:space="preserve">   VLOOKUP($B19, $M$16:$P$23, MATCH(RIGHT(F$15, LEN(F$15)-4),$M$15:$P$15,0))</f>
        <v>7</v>
      </c>
      <c r="G19" s="2">
        <f t="shared" si="2"/>
        <v>8</v>
      </c>
      <c r="H19" s="2">
        <f t="shared" si="2"/>
        <v>1400000</v>
      </c>
      <c r="I19" s="2">
        <v>29</v>
      </c>
      <c r="J19" s="2" t="str">
        <f t="shared" si="4"/>
        <v/>
      </c>
      <c r="K19" s="2" t="str" cm="1">
        <f t="array" ref="K19">fn그래프(B19,COUNTA($A$16:$A$23))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2"/>
        <v>6</v>
      </c>
      <c r="H20" s="2">
        <f t="shared" si="2"/>
        <v>800000</v>
      </c>
      <c r="I20" s="2">
        <v>28</v>
      </c>
      <c r="J20" s="2" t="str">
        <f t="shared" si="4"/>
        <v/>
      </c>
      <c r="K20" s="2" t="str" cm="1">
        <f t="array" ref="K20">fn그래프(B20,COUNTA($A$16:$A$23))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2"/>
        <v>6</v>
      </c>
      <c r="H21" s="2">
        <f t="shared" si="2"/>
        <v>600000</v>
      </c>
      <c r="I21" s="2">
        <v>31</v>
      </c>
      <c r="J21" s="2" t="str">
        <f t="shared" si="4"/>
        <v>노★호3등</v>
      </c>
      <c r="K21" s="2" t="str" cm="1">
        <f t="array" ref="K21">fn그래프(B21,COUNTA($A$16:$A$23))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2"/>
        <v>7</v>
      </c>
      <c r="H22" s="2">
        <f xml:space="preserve">   VLOOKUP($B22, $M$16:$P$23, MATCH(RIGHT(H$15, LEN(H$15)-4),$M$15:$P$15,0))</f>
        <v>1200000</v>
      </c>
      <c r="I22" s="2">
        <v>27</v>
      </c>
      <c r="J22" s="2" t="str">
        <f t="shared" si="4"/>
        <v/>
      </c>
      <c r="K22" s="2" t="str" cm="1">
        <f t="array" ref="K22">fn그래프(B22,COUNTA($A$16:$A$23))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2"/>
        <v>8</v>
      </c>
      <c r="H23" s="2">
        <f t="shared" si="2"/>
        <v>1600000</v>
      </c>
      <c r="I23" s="2">
        <v>29</v>
      </c>
      <c r="J23" s="2" t="str">
        <f t="shared" si="4"/>
        <v/>
      </c>
      <c r="K23" s="2" t="str" cm="1">
        <f t="array" ref="K23">fn그래프(B23,COUNTA($A$16:$A$23))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F12" sqref="F12"/>
    </sheetView>
  </sheetViews>
  <sheetFormatPr defaultRowHeight="14.4"/>
  <cols>
    <col min="1" max="1" width="3.109375" customWidth="1"/>
    <col min="2" max="2" width="11.21875" bestFit="1" customWidth="1"/>
    <col min="3" max="3" width="11.77734375" bestFit="1" customWidth="1"/>
    <col min="4" max="5" width="12.44140625" bestFit="1" customWidth="1"/>
    <col min="6" max="6" width="14.5546875" bestFit="1" customWidth="1"/>
    <col min="15" max="15" width="11.88671875" customWidth="1"/>
    <col min="19" max="19" width="10.33203125" customWidth="1"/>
  </cols>
  <sheetData>
    <row r="2" spans="2:6">
      <c r="B2" s="37" t="s">
        <v>108</v>
      </c>
      <c r="C2" s="37" t="s">
        <v>44</v>
      </c>
      <c r="D2" t="s">
        <v>206</v>
      </c>
      <c r="E2" t="s">
        <v>205</v>
      </c>
      <c r="F2" t="s">
        <v>207</v>
      </c>
    </row>
    <row r="3" spans="2:6">
      <c r="B3" t="s">
        <v>123</v>
      </c>
      <c r="D3" s="38">
        <v>16.75</v>
      </c>
      <c r="E3" s="38">
        <v>113285.71428571429</v>
      </c>
      <c r="F3" s="38">
        <v>53131000</v>
      </c>
    </row>
    <row r="4" spans="2:6">
      <c r="C4" t="s">
        <v>122</v>
      </c>
      <c r="D4" s="38">
        <v>9</v>
      </c>
      <c r="E4" s="38">
        <v>126000</v>
      </c>
      <c r="F4" s="38">
        <v>1134000</v>
      </c>
    </row>
    <row r="5" spans="2:6">
      <c r="C5" t="s">
        <v>131</v>
      </c>
      <c r="D5" s="38">
        <v>25.5</v>
      </c>
      <c r="E5" s="38">
        <v>43000</v>
      </c>
      <c r="F5" s="38">
        <v>4386000</v>
      </c>
    </row>
    <row r="6" spans="2:6">
      <c r="C6" t="s">
        <v>117</v>
      </c>
      <c r="D6" s="38">
        <v>0</v>
      </c>
      <c r="E6" s="38">
        <v>170500</v>
      </c>
      <c r="F6" s="38">
        <v>0</v>
      </c>
    </row>
    <row r="7" spans="2:6">
      <c r="C7" t="s">
        <v>144</v>
      </c>
      <c r="D7" s="38">
        <v>7</v>
      </c>
      <c r="E7" s="38">
        <v>120000</v>
      </c>
      <c r="F7" s="38">
        <v>1680000</v>
      </c>
    </row>
    <row r="8" spans="2:6">
      <c r="B8" t="s">
        <v>132</v>
      </c>
      <c r="D8" s="38">
        <v>10.4</v>
      </c>
      <c r="E8" s="38">
        <v>81400</v>
      </c>
      <c r="F8" s="38">
        <v>21164000</v>
      </c>
    </row>
    <row r="9" spans="2:6">
      <c r="C9" t="s">
        <v>131</v>
      </c>
      <c r="D9" s="38">
        <v>15</v>
      </c>
      <c r="E9" s="38">
        <v>35000</v>
      </c>
      <c r="F9" s="38">
        <v>525000</v>
      </c>
    </row>
    <row r="10" spans="2:6">
      <c r="C10" t="s">
        <v>117</v>
      </c>
      <c r="D10" s="38">
        <v>5.333333333333333</v>
      </c>
      <c r="E10" s="38">
        <v>106333.33333333333</v>
      </c>
      <c r="F10" s="38">
        <v>5104000</v>
      </c>
    </row>
    <row r="11" spans="2:6">
      <c r="C11" t="s">
        <v>144</v>
      </c>
      <c r="D11" s="38">
        <v>21</v>
      </c>
      <c r="E11" s="38">
        <v>53000</v>
      </c>
      <c r="F11" s="38">
        <v>1113000</v>
      </c>
    </row>
    <row r="12" spans="2:6">
      <c r="B12" t="s">
        <v>118</v>
      </c>
      <c r="D12" s="38">
        <v>8.5</v>
      </c>
      <c r="E12" s="38">
        <v>100750</v>
      </c>
      <c r="F12" s="38">
        <v>13702000</v>
      </c>
    </row>
    <row r="13" spans="2:6">
      <c r="C13" t="s">
        <v>122</v>
      </c>
      <c r="D13" s="38">
        <v>8</v>
      </c>
      <c r="E13" s="38">
        <v>42500</v>
      </c>
      <c r="F13" s="38">
        <v>1360000</v>
      </c>
    </row>
    <row r="14" spans="2:6">
      <c r="C14" t="s">
        <v>117</v>
      </c>
      <c r="D14" s="38">
        <v>9</v>
      </c>
      <c r="E14" s="38">
        <v>159000</v>
      </c>
      <c r="F14" s="38">
        <v>5724000</v>
      </c>
    </row>
    <row r="15" spans="2:6">
      <c r="B15" t="s">
        <v>127</v>
      </c>
      <c r="D15" s="38">
        <v>16</v>
      </c>
      <c r="E15" s="38">
        <v>70666.666666666672</v>
      </c>
      <c r="F15" s="38">
        <v>40704000</v>
      </c>
    </row>
    <row r="16" spans="2:6">
      <c r="C16" t="s">
        <v>122</v>
      </c>
      <c r="D16" s="38">
        <v>16</v>
      </c>
      <c r="E16" s="38">
        <v>110000</v>
      </c>
      <c r="F16" s="38">
        <v>7040000</v>
      </c>
    </row>
    <row r="17" spans="2:6">
      <c r="C17" t="s">
        <v>131</v>
      </c>
      <c r="D17" s="38">
        <v>4</v>
      </c>
      <c r="E17" s="38">
        <v>40000</v>
      </c>
      <c r="F17" s="38">
        <v>160000</v>
      </c>
    </row>
    <row r="18" spans="2:6">
      <c r="C18" t="s">
        <v>117</v>
      </c>
      <c r="D18" s="38">
        <v>27.5</v>
      </c>
      <c r="E18" s="38">
        <v>32500</v>
      </c>
      <c r="F18" s="38">
        <v>3575000</v>
      </c>
    </row>
    <row r="19" spans="2:6">
      <c r="C19" t="s">
        <v>144</v>
      </c>
      <c r="D19" s="38">
        <v>5</v>
      </c>
      <c r="E19" s="38">
        <v>99000</v>
      </c>
      <c r="F19" s="38">
        <v>495000</v>
      </c>
    </row>
    <row r="20" spans="2:6">
      <c r="B20" t="s">
        <v>204</v>
      </c>
      <c r="D20" s="38">
        <v>13.105263157894736</v>
      </c>
      <c r="E20" s="38">
        <v>92136.363636363632</v>
      </c>
      <c r="F20" s="38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J17" sqref="J17"/>
    </sheetView>
  </sheetViews>
  <sheetFormatPr defaultRowHeight="14.4"/>
  <cols>
    <col min="1" max="1" width="1.6640625" customWidth="1"/>
  </cols>
  <sheetData>
    <row r="2" spans="2:5">
      <c r="B2" s="8" t="s">
        <v>183</v>
      </c>
    </row>
    <row r="3" spans="2:5">
      <c r="B3" s="7" t="s">
        <v>85</v>
      </c>
      <c r="C3" s="7" t="s">
        <v>86</v>
      </c>
      <c r="D3" s="7" t="s">
        <v>87</v>
      </c>
      <c r="E3" s="7" t="s">
        <v>177</v>
      </c>
    </row>
    <row r="4" spans="2:5">
      <c r="B4" s="10" t="s">
        <v>81</v>
      </c>
      <c r="C4" s="10" t="s">
        <v>175</v>
      </c>
      <c r="D4" s="9">
        <v>120</v>
      </c>
      <c r="E4" s="35">
        <v>28</v>
      </c>
    </row>
    <row r="5" spans="2:5">
      <c r="B5" s="10" t="s">
        <v>82</v>
      </c>
      <c r="C5" s="10" t="s">
        <v>175</v>
      </c>
      <c r="D5" s="9">
        <v>7.5</v>
      </c>
      <c r="E5" s="35">
        <v>17</v>
      </c>
    </row>
    <row r="6" spans="2:5">
      <c r="B6" s="10" t="s">
        <v>81</v>
      </c>
      <c r="C6" s="10" t="s">
        <v>176</v>
      </c>
      <c r="D6" s="9">
        <v>51</v>
      </c>
      <c r="E6" s="35">
        <v>36</v>
      </c>
    </row>
    <row r="7" spans="2:5">
      <c r="B7" s="10" t="s">
        <v>82</v>
      </c>
      <c r="C7" s="10" t="s">
        <v>176</v>
      </c>
      <c r="D7" s="9">
        <v>21.4</v>
      </c>
      <c r="E7" s="35">
        <v>37</v>
      </c>
    </row>
    <row r="8" spans="2:5">
      <c r="B8" s="10" t="s">
        <v>79</v>
      </c>
      <c r="C8" s="10" t="s">
        <v>176</v>
      </c>
      <c r="D8" s="9">
        <v>21.9</v>
      </c>
      <c r="E8" s="35">
        <v>45</v>
      </c>
    </row>
    <row r="9" spans="2:5">
      <c r="B9" s="10" t="s">
        <v>79</v>
      </c>
      <c r="C9" s="10" t="s">
        <v>80</v>
      </c>
      <c r="D9" s="9">
        <v>8.5</v>
      </c>
      <c r="E9" s="35">
        <v>71</v>
      </c>
    </row>
    <row r="10" spans="2:5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>
      <c r="B11" s="10" t="s">
        <v>81</v>
      </c>
      <c r="C11" s="10" t="s">
        <v>173</v>
      </c>
      <c r="D11" s="9">
        <v>141.6</v>
      </c>
      <c r="E11" s="35">
        <v>100</v>
      </c>
    </row>
    <row r="12" spans="2:5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>
      <c r="B13" s="10" t="s">
        <v>77</v>
      </c>
      <c r="C13" s="10" t="s">
        <v>173</v>
      </c>
      <c r="D13" s="9">
        <v>83.8</v>
      </c>
      <c r="E13" s="35">
        <v>104</v>
      </c>
    </row>
    <row r="14" spans="2:5">
      <c r="B14" s="10" t="s">
        <v>82</v>
      </c>
      <c r="C14" s="10" t="s">
        <v>173</v>
      </c>
      <c r="D14" s="9">
        <v>57.6</v>
      </c>
      <c r="E14" s="35">
        <v>117</v>
      </c>
    </row>
    <row r="15" spans="2:5">
      <c r="B15" s="10" t="s">
        <v>84</v>
      </c>
      <c r="C15" s="10" t="s">
        <v>173</v>
      </c>
      <c r="D15" s="9">
        <v>53.5</v>
      </c>
      <c r="E15" s="35">
        <v>152</v>
      </c>
    </row>
    <row r="16" spans="2:5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>
      <c r="B17" s="10" t="s">
        <v>79</v>
      </c>
      <c r="C17" s="10" t="s">
        <v>173</v>
      </c>
      <c r="D17" s="9">
        <v>48.1</v>
      </c>
      <c r="E17" s="35">
        <v>173</v>
      </c>
    </row>
    <row r="18" spans="2:5">
      <c r="B18" s="10" t="s">
        <v>78</v>
      </c>
      <c r="C18" s="10" t="s">
        <v>174</v>
      </c>
      <c r="D18" s="9">
        <v>321</v>
      </c>
      <c r="E18" s="35">
        <v>73</v>
      </c>
    </row>
    <row r="19" spans="2:5">
      <c r="B19" s="10" t="s">
        <v>77</v>
      </c>
      <c r="C19" s="10" t="s">
        <v>174</v>
      </c>
      <c r="D19" s="9">
        <v>247</v>
      </c>
      <c r="E19" s="35">
        <v>105</v>
      </c>
    </row>
    <row r="20" spans="2:5">
      <c r="B20" s="10" t="s">
        <v>84</v>
      </c>
      <c r="C20" s="10" t="s">
        <v>174</v>
      </c>
      <c r="D20" s="9">
        <v>24.3</v>
      </c>
      <c r="E20" s="35">
        <v>46</v>
      </c>
    </row>
    <row r="21" spans="2:5">
      <c r="B21" s="10" t="s">
        <v>82</v>
      </c>
      <c r="C21" s="10" t="s">
        <v>174</v>
      </c>
      <c r="D21" s="9">
        <v>52.4</v>
      </c>
      <c r="E21" s="35">
        <v>59</v>
      </c>
    </row>
    <row r="22" spans="2:5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BE8F6EA5-D190-4D0E-B414-7204046D7AE1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7" workbookViewId="0">
      <selection activeCell="M21" sqref="M21"/>
    </sheetView>
  </sheetViews>
  <sheetFormatPr defaultRowHeight="14.4"/>
  <cols>
    <col min="1" max="1" width="1.6640625" customWidth="1"/>
    <col min="2" max="2" width="10.109375" customWidth="1"/>
    <col min="3" max="7" width="9.6640625" customWidth="1"/>
  </cols>
  <sheetData>
    <row r="2" spans="2:7">
      <c r="B2" s="8" t="s">
        <v>178</v>
      </c>
    </row>
    <row r="3" spans="2:7">
      <c r="G3" t="s">
        <v>76</v>
      </c>
    </row>
    <row r="4" spans="2:7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M13" sqref="M13"/>
    </sheetView>
  </sheetViews>
  <sheetFormatPr defaultRowHeight="14.4"/>
  <cols>
    <col min="1" max="1" width="1.6640625" customWidth="1"/>
    <col min="2" max="2" width="16.21875" bestFit="1" customWidth="1"/>
    <col min="3" max="6" width="9.33203125" customWidth="1"/>
    <col min="7" max="7" width="12.33203125" bestFit="1" customWidth="1"/>
    <col min="8" max="8" width="9.33203125" customWidth="1"/>
  </cols>
  <sheetData>
    <row r="2" spans="2:8">
      <c r="B2" s="8" t="s">
        <v>104</v>
      </c>
    </row>
    <row r="3" spans="2:8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>
      <c r="B4" s="12" t="s">
        <v>88</v>
      </c>
      <c r="C4" s="39">
        <v>7.4</v>
      </c>
      <c r="D4" s="39">
        <v>7.5</v>
      </c>
      <c r="E4" s="39">
        <v>6.2</v>
      </c>
      <c r="F4" s="39">
        <v>7.4</v>
      </c>
      <c r="G4" s="39">
        <v>5.8</v>
      </c>
      <c r="H4" s="39">
        <v>7</v>
      </c>
    </row>
    <row r="5" spans="2:8">
      <c r="B5" s="12" t="s">
        <v>89</v>
      </c>
      <c r="C5" s="39">
        <v>19.399999999999999</v>
      </c>
      <c r="D5" s="39">
        <v>22.5</v>
      </c>
      <c r="E5" s="39">
        <v>8.3000000000000007</v>
      </c>
      <c r="F5" s="39" t="s">
        <v>179</v>
      </c>
      <c r="G5" s="39">
        <v>3.8</v>
      </c>
      <c r="H5" s="39">
        <v>9.9</v>
      </c>
    </row>
    <row r="6" spans="2:8">
      <c r="B6" s="12" t="s">
        <v>90</v>
      </c>
      <c r="C6" s="39">
        <v>2</v>
      </c>
      <c r="D6" s="39">
        <v>5.4</v>
      </c>
      <c r="E6" s="39">
        <v>7.3</v>
      </c>
      <c r="F6" s="39">
        <v>9.1</v>
      </c>
      <c r="G6" s="39">
        <v>6.6</v>
      </c>
      <c r="H6" s="39">
        <v>7.7</v>
      </c>
    </row>
    <row r="7" spans="2:8">
      <c r="B7" s="12" t="s">
        <v>91</v>
      </c>
      <c r="C7" s="39">
        <v>-4.4000000000000004</v>
      </c>
      <c r="D7" s="39">
        <v>0</v>
      </c>
      <c r="E7" s="39">
        <v>6.7</v>
      </c>
      <c r="F7" s="39">
        <v>10</v>
      </c>
      <c r="G7" s="39">
        <v>7.9</v>
      </c>
      <c r="H7" s="39">
        <v>6.5</v>
      </c>
    </row>
    <row r="8" spans="2:8">
      <c r="B8" s="12" t="s">
        <v>92</v>
      </c>
      <c r="C8" s="39" t="s">
        <v>179</v>
      </c>
      <c r="D8" s="39">
        <v>-0.7</v>
      </c>
      <c r="E8" s="39">
        <v>7.4</v>
      </c>
      <c r="F8" s="39">
        <v>13</v>
      </c>
      <c r="G8" s="39">
        <v>9.1999999999999993</v>
      </c>
      <c r="H8" s="39">
        <v>0</v>
      </c>
    </row>
    <row r="9" spans="2:8">
      <c r="B9" s="12" t="s">
        <v>93</v>
      </c>
      <c r="C9" s="39">
        <v>-39.5</v>
      </c>
      <c r="D9" s="39">
        <v>-25</v>
      </c>
      <c r="E9" s="39">
        <v>-16.899999999999999</v>
      </c>
      <c r="F9" s="39">
        <v>20</v>
      </c>
      <c r="G9" s="39">
        <v>-14.5</v>
      </c>
      <c r="H9" s="39">
        <v>-9.1999999999999993</v>
      </c>
    </row>
    <row r="10" spans="2:8">
      <c r="B10" s="12" t="s">
        <v>94</v>
      </c>
      <c r="C10" s="39">
        <v>-34.799999999999997</v>
      </c>
      <c r="D10" s="39">
        <v>-27.8</v>
      </c>
      <c r="E10" s="39">
        <v>-20.5</v>
      </c>
      <c r="F10" s="39">
        <v>-3.3</v>
      </c>
      <c r="G10" s="39" t="s">
        <v>179</v>
      </c>
      <c r="H10" s="39">
        <v>-15.3</v>
      </c>
    </row>
    <row r="11" spans="2:8">
      <c r="B11" s="12" t="s">
        <v>95</v>
      </c>
      <c r="C11" s="39">
        <v>-30.1</v>
      </c>
      <c r="D11" s="39">
        <v>-27.2</v>
      </c>
      <c r="E11" s="39">
        <v>-24.7</v>
      </c>
      <c r="F11" s="39">
        <v>-12.7</v>
      </c>
      <c r="G11" s="39">
        <v>-25.7</v>
      </c>
      <c r="H11" s="39">
        <v>-25.7</v>
      </c>
    </row>
    <row r="12" spans="2:8">
      <c r="B12" s="13" t="s">
        <v>96</v>
      </c>
      <c r="C12" s="39">
        <v>0.4</v>
      </c>
      <c r="D12" s="39">
        <v>0.1</v>
      </c>
      <c r="E12" s="39" t="s">
        <v>179</v>
      </c>
      <c r="F12" s="39">
        <v>2.7</v>
      </c>
      <c r="G12" s="39">
        <v>-5.0999999999999996</v>
      </c>
      <c r="H12" s="39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L20" sqref="L20"/>
    </sheetView>
  </sheetViews>
  <sheetFormatPr defaultRowHeight="14.4"/>
  <cols>
    <col min="3" max="3" width="14.88671875" customWidth="1"/>
    <col min="5" max="5" width="13" bestFit="1" customWidth="1"/>
    <col min="6" max="6" width="11" bestFit="1" customWidth="1"/>
    <col min="9" max="9" width="15.33203125" customWidth="1"/>
    <col min="10" max="10" width="11" bestFit="1" customWidth="1"/>
    <col min="11" max="11" width="9.33203125" bestFit="1" customWidth="1"/>
  </cols>
  <sheetData>
    <row r="2" spans="2:11">
      <c r="B2" t="s">
        <v>1</v>
      </c>
    </row>
    <row r="3" spans="2:11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>
      <c r="B12" s="6"/>
      <c r="C12" s="6"/>
      <c r="D12" s="6"/>
      <c r="E12" s="6"/>
      <c r="F12" s="6"/>
      <c r="G12" s="6"/>
    </row>
    <row r="13" spans="2:11">
      <c r="B13" s="6"/>
      <c r="C13" s="6"/>
      <c r="D13" s="6"/>
      <c r="E13" s="6"/>
      <c r="F13" s="6"/>
      <c r="G13" s="6"/>
      <c r="J13" s="36"/>
    </row>
    <row r="14" spans="2:11">
      <c r="B14" s="6"/>
      <c r="C14" s="6"/>
      <c r="D14" s="6"/>
      <c r="E14" s="6"/>
      <c r="F14" s="6"/>
      <c r="G14" s="6"/>
    </row>
    <row r="15" spans="2:11">
      <c r="B15" s="6"/>
      <c r="C15" s="6"/>
      <c r="D15" s="6"/>
      <c r="E15" s="6"/>
      <c r="F15" s="6"/>
      <c r="G15" s="6"/>
    </row>
    <row r="16" spans="2:11">
      <c r="B16" s="6"/>
      <c r="C16" s="6"/>
      <c r="D16" s="6"/>
      <c r="E16" s="6"/>
      <c r="F16" s="6"/>
      <c r="G16" s="6"/>
    </row>
    <row r="17" spans="2:7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464820</xdr:colOff>
                <xdr:row>1</xdr:row>
                <xdr:rowOff>167640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user</cp:lastModifiedBy>
  <cp:lastPrinted>2026-06-17T07:49:02Z</cp:lastPrinted>
  <dcterms:created xsi:type="dcterms:W3CDTF">2024-02-20T09:18:11Z</dcterms:created>
  <dcterms:modified xsi:type="dcterms:W3CDTF">2026-06-17T07:55:48Z</dcterms:modified>
</cp:coreProperties>
</file>