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2회\"/>
    </mc:Choice>
  </mc:AlternateContent>
  <xr:revisionPtr revIDLastSave="0" documentId="13_ncr:1_{7307A570-CE4F-4CB8-AB65-D0A128D56C68}" xr6:coauthVersionLast="47" xr6:coauthVersionMax="47" xr10:uidLastSave="{00000000-0000-0000-0000-000000000000}"/>
  <bookViews>
    <workbookView xWindow="-108" yWindow="-108" windowWidth="23256" windowHeight="12456" firstSheet="1" activeTab="2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2" l="1" a="1"/>
  <c r="S6" i="2" s="1"/>
  <c r="S7" i="2" a="1"/>
  <c r="S7" i="2" s="1"/>
  <c r="S8" i="2" a="1"/>
  <c r="S8" i="2" s="1"/>
  <c r="S5" i="2" a="1"/>
  <c r="S5" i="2" s="1"/>
  <c r="J17" i="2"/>
  <c r="J18" i="2"/>
  <c r="J19" i="2"/>
  <c r="J20" i="2"/>
  <c r="J21" i="2"/>
  <c r="J22" i="2"/>
  <c r="J23" i="2"/>
  <c r="J16" i="2"/>
  <c r="F17" i="2" l="1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G16" i="2"/>
  <c r="H16" i="2"/>
  <c r="F16" i="2"/>
  <c r="I6" i="2" a="1"/>
  <c r="I6" i="2"/>
  <c r="I7" i="2" a="1"/>
  <c r="I7" i="2"/>
  <c r="I8" i="2" a="1"/>
  <c r="I8" i="2" s="1"/>
  <c r="I9" i="2" a="1"/>
  <c r="I9" i="2" s="1"/>
  <c r="I10" i="2" a="1"/>
  <c r="I10" i="2" s="1"/>
  <c r="I11" i="2" a="1"/>
  <c r="I11" i="2" s="1"/>
  <c r="I12" i="2" a="1"/>
  <c r="I12" i="2" s="1"/>
  <c r="I5" i="2" a="1"/>
  <c r="I5" i="2" s="1"/>
  <c r="B26" i="9"/>
  <c r="K18" i="2" a="1"/>
  <c r="K22" i="2" a="1"/>
  <c r="K23" i="2" a="1"/>
  <c r="K21" i="2" a="1"/>
  <c r="K19" i="2" a="1"/>
  <c r="K17" i="2" a="1"/>
  <c r="K20" i="2" a="1"/>
  <c r="K16" i="2" a="1"/>
  <c r="K20" i="2" l="1"/>
  <c r="K17" i="2"/>
  <c r="K19" i="2"/>
  <c r="K21" i="2"/>
  <c r="K23" i="2"/>
  <c r="K22" i="2"/>
  <c r="K18" i="2"/>
  <c r="K16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CC03E1E7-FC96-4BC9-A801-2B4E70FC492A}" sourceFile="C:\Users\dhkan\Desktop\2026_컴활1급_필기+실기통합본(20251204)\길벗컴활1급통합\기출\02회\판매현황.xlsx" keepAlive="1" name="판매현황1" type="5" refreshedVersion="8" background="1">
    <dbPr connection="Provider=Microsoft.ACE.OLEDB.12.0;User ID=Admin;Data Source=C:\Users\dhkan\Desktop\2026_컴활1급_필기+실기통합본(20251204)\길벗컴활1급통합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4" xr16:uid="{742DDFF8-BE80-4BE4-A7A3-11ECC454C878}" sourceFile="C:\Users\dhkan\Desktop\2026_컴활1급실기_1회\길벗컴활1급통합\기출\02회\판매현황.xlsx" keepAlive="1" name="판매현황2" type="5" refreshedVersion="8" background="1">
    <dbPr connection="Provider=Microsoft.ACE.OLEDB.12.0;User ID=Admin;Data Source=C:\Users\dhkan\Desktop\2026_컴활1급실기_1회\길벗컴활1급통합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<sst xmlns="http://schemas.openxmlformats.org/spreadsheetml/2006/main" count="357" uniqueCount="210">
  <si>
    <t>수강료</t>
    <phoneticPr fontId="1" type="noConversion"/>
  </si>
  <si>
    <t>[표1]</t>
    <phoneticPr fontId="1" type="noConversion"/>
  </si>
  <si>
    <t>2회</t>
  </si>
  <si>
    <t>3회</t>
  </si>
  <si>
    <t>4회</t>
  </si>
  <si>
    <t>5회</t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</si>
  <si>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</si>
  <si>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</si>
  <si>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</si>
  <si>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</si>
  <si>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</si>
  <si>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</si>
  <si>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</si>
  <si>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</si>
  <si>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</si>
  <si>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</si>
  <si>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</si>
  <si>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</si>
  <si>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</si>
  <si>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</si>
  <si>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</si>
  <si>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</si>
  <si>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</si>
  <si>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</si>
  <si>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</si>
  <si>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</si>
  <si>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</si>
  <si>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</si>
  <si>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</si>
  <si>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</si>
  <si>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</si>
  <si>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</si>
  <si>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</si>
  <si>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</si>
  <si>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</si>
  <si>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</si>
  <si>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</si>
  <si>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</si>
  <si>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</si>
  <si>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</si>
  <si>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</si>
  <si>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</si>
  <si>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</si>
  <si>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</si>
  <si>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</si>
  <si>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</si>
  <si>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</si>
  <si>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</si>
  <si>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</si>
  <si>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</si>
  <si>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</si>
  <si>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</si>
  <si>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</si>
  <si>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</si>
  <si>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</si>
  <si>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</si>
  <si>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</si>
  <si>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</si>
  <si>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</si>
  <si>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</si>
  <si>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</si>
  <si>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</si>
  <si>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</si>
  <si>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</si>
  <si>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</si>
  <si>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</si>
  <si>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</si>
  <si>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</si>
  <si>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</si>
  <si>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</si>
  <si>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</si>
  <si>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</si>
  <si>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</si>
  <si>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</si>
  <si>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</si>
  <si>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</si>
  <si>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</si>
  <si>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</si>
  <si>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</si>
  <si>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</si>
  <si>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</si>
  <si>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</si>
  <si>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</si>
  <si>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</si>
  <si>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</si>
  <si>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</si>
  <si>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</si>
  <si>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</si>
  <si>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</si>
  <si>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</si>
  <si>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</si>
  <si>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</si>
  <si>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</si>
  <si>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</si>
  <si>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</si>
  <si>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</si>
  <si>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</si>
  <si>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</si>
  <si>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</si>
  <si>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</si>
  <si>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</si>
  <si>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</si>
  <si>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</si>
  <si>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</si>
  <si>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</si>
  <si>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</si>
  <si>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</si>
  <si>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</si>
  <si>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</si>
  <si>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</si>
  <si>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</si>
  <si>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</si>
  <si>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</si>
  <si>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</si>
  <si>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</si>
  <si>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</si>
  <si>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</si>
  <si>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</si>
  <si>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</si>
  <si>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</si>
  <si>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</si>
  <si>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</si>
  <si>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</si>
  <si>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</si>
  <si>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</si>
  <si>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</si>
  <si>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</si>
  <si>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</si>
  <si>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</si>
  <si>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</si>
  <si>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</si>
  <si>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</si>
  <si>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</si>
  <si>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</si>
  <si>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</si>
  <si>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</si>
  <si>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</si>
  <si>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</si>
  <si>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</si>
  <si>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</si>
  <si>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</si>
  <si>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</si>
  <si>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</si>
  <si>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</si>
  <si>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</si>
  <si>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</si>
  <si>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</si>
  <si>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</si>
  <si>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</si>
  <si>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</si>
  <si>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</si>
  <si>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</si>
  <si>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</si>
  <si>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</si>
  <si>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</si>
  <si>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</si>
  <si>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</si>
  <si>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</si>
  <si>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</si>
  <si>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</si>
  <si>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</si>
  <si>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</si>
  <si>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</si>
  <si>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</si>
  <si>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</si>
  <si>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</si>
  <si>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</si>
  <si>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</si>
  <si>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</si>
  <si>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</si>
  <si>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</si>
  <si>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</si>
  <si>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</si>
  <si>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</si>
  <si>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</si>
  <si>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</si>
  <si>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</si>
  <si>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</si>
  <si>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특수학교</t>
    <phoneticPr fontId="1" type="noConversion"/>
  </si>
  <si>
    <t>일반학교 특수학급</t>
    <phoneticPr fontId="1" type="noConversion"/>
  </si>
  <si>
    <t>총합계</t>
  </si>
  <si>
    <t>평균 : 판매량</t>
  </si>
  <si>
    <t>평균 : 판매가</t>
  </si>
  <si>
    <t>합계 : 판매금액</t>
  </si>
  <si>
    <t>[표1]</t>
  </si>
  <si>
    <t>A팀</t>
  </si>
  <si>
    <t>B팀</t>
  </si>
  <si>
    <t>[표2] A팀 선수들의 총평균</t>
  </si>
  <si>
    <t>대진</t>
  </si>
  <si>
    <t>선수명</t>
  </si>
  <si>
    <t>1회</t>
  </si>
  <si>
    <t>평균</t>
  </si>
  <si>
    <t>승률</t>
  </si>
  <si>
    <t>총평균</t>
  </si>
  <si>
    <t>[표3]</t>
  </si>
  <si>
    <t>[표4]</t>
  </si>
  <si>
    <t>1회전 순위</t>
  </si>
  <si>
    <t>2회전 순위</t>
  </si>
  <si>
    <t>3회전 순위</t>
  </si>
  <si>
    <t>4회전 순위</t>
  </si>
  <si>
    <t>1회전 포인트</t>
  </si>
  <si>
    <t>1회전 배점</t>
  </si>
  <si>
    <t>1회전 상금</t>
  </si>
  <si>
    <t>배점합계</t>
  </si>
  <si>
    <t>진출</t>
  </si>
  <si>
    <t>그래프</t>
  </si>
  <si>
    <t>순위</t>
  </si>
  <si>
    <t>포인트</t>
  </si>
  <si>
    <t>배점</t>
  </si>
  <si>
    <t>상금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</si>
</sst>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.0"/>
    <numFmt numFmtId="177" formatCode="* #,##0;\-* #,##0;* \-"/>
    <numFmt numFmtId="178" formatCode="0_ "/>
    <numFmt numFmtId="179" formatCode="#,##0_ "/>
    <numFmt numFmtId="180" formatCode="[Red]&quot;▲&quot;0.0;[Blue]&quot;▼&quot;0.0;0.0;[Green]&quot;없음&quot;"/>
    <numFmt numFmtId="182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  <xf numFmtId="182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1" xfId="0" applyNumberFormat="1" applyBorder="1" applyAlignment="1">
      <alignment horizontal="right"/>
    </xf>
    <xf numFmtId="41" fontId="0" fillId="0" borderId="0" xfId="1" applyFont="1" applyBorder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82" fontId="0" fillId="0" borderId="1" xfId="3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9" fontId="0" fillId="0" borderId="1" xfId="0" applyNumberFormat="1" applyBorder="1">
      <alignment vertical="center"/>
    </xf>
  </cellXfs>
  <cellStyles count="4">
    <cellStyle name="쉼표 [0]" xfId="1" builtinId="6"/>
    <cellStyle name="쉼표 [0] 2" xfId="3" xr:uid="{D0586463-764F-4CD7-931C-8688CEF50F17}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8026239"/>
        <c:axId val="2118019999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2118019999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18026239"/>
        <c:crosses val="max"/>
        <c:crossBetween val="between"/>
      </c:valAx>
      <c:catAx>
        <c:axId val="21180262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8019999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tx1">
              <a:alpha val="99000"/>
            </a:schemeClr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1226820</xdr:colOff>
          <xdr:row>12</xdr:row>
          <xdr:rowOff>213360</xdr:rowOff>
        </xdr:from>
        <xdr:to>
          <xdr:col>4</xdr:col>
          <xdr:colOff>0</xdr:colOff>
          <xdr:row>14</xdr:row>
          <xdr:rowOff>213360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12</xdr:row>
          <xdr:rowOff>205740</xdr:rowOff>
        </xdr:from>
        <xdr:to>
          <xdr:col>7</xdr:col>
          <xdr:colOff>7620</xdr:colOff>
          <xdr:row>15</xdr:row>
          <xdr:rowOff>15240</xdr:rowOff>
        </xdr:to>
        <xdr:sp macro="" textlink="">
          <xdr:nvSpPr>
            <xdr:cNvPr id="21508" name="Button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6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129540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91.824515162036" backgroundQuery="1" createdVersion="8" refreshedVersion="8" minRefreshableVersion="3" recordCount="22" xr:uid="{1DB89221-8403-40CA-8E14-D8E2723196A7}">
  <cacheSource type="external" connectionId="4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3AB8B4-C024-4165-8A5C-E73EE843530B}" name="피벗 테이블1" cacheId="0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0" numFmtId="178"/>
    <dataField name="평균 : 판매가" fld="5" subtotal="average" baseField="3" baseItem="0" numFmtId="179"/>
    <dataField name="합계 : 판매금액" fld="10" baseField="3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9"/>
  <sheetViews>
    <sheetView topLeftCell="A23" workbookViewId="0">
      <selection activeCell="H39" sqref="H39"/>
    </sheetView>
  </sheetViews>
  <sheetFormatPr defaultRowHeight="17.399999999999999" x14ac:dyDescent="0.4"/>
  <cols>
    <col min="1" max="1" width="1.59765625" customWidth="1"/>
    <col min="2" max="2" width="19.59765625" bestFit="1" customWidth="1"/>
    <col min="3" max="3" width="10.09765625" bestFit="1" customWidth="1"/>
    <col min="4" max="4" width="17.09765625" bestFit="1" customWidth="1"/>
    <col min="5" max="5" width="32.8984375" bestFit="1" customWidth="1"/>
    <col min="6" max="6" width="17.09765625" bestFit="1" customWidth="1"/>
    <col min="7" max="7" width="10.09765625" bestFit="1" customWidth="1"/>
    <col min="8" max="8" width="4.3984375" customWidth="1"/>
  </cols>
  <sheetData>
    <row r="1" spans="2:7" x14ac:dyDescent="0.4">
      <c r="B1" s="6" t="s">
        <v>29</v>
      </c>
    </row>
    <row r="2" spans="2:7" x14ac:dyDescent="0.4"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5" t="s">
        <v>85</v>
      </c>
    </row>
    <row r="3" spans="2:7" x14ac:dyDescent="0.4">
      <c r="B3" s="1" t="s">
        <v>39</v>
      </c>
      <c r="C3" s="2">
        <v>12</v>
      </c>
      <c r="D3" s="2">
        <v>190</v>
      </c>
      <c r="E3" s="2">
        <v>1473</v>
      </c>
      <c r="F3" s="2">
        <v>0</v>
      </c>
      <c r="G3" s="2">
        <v>1675</v>
      </c>
    </row>
    <row r="4" spans="2:7" x14ac:dyDescent="0.4">
      <c r="B4" s="1" t="s">
        <v>45</v>
      </c>
      <c r="C4" s="2">
        <v>7577</v>
      </c>
      <c r="D4" s="2">
        <v>12132</v>
      </c>
      <c r="E4" s="2">
        <v>4234</v>
      </c>
      <c r="F4" s="2">
        <v>0</v>
      </c>
      <c r="G4" s="2">
        <v>23943</v>
      </c>
    </row>
    <row r="5" spans="2:7" x14ac:dyDescent="0.4">
      <c r="B5" s="1" t="s">
        <v>40</v>
      </c>
      <c r="C5" s="2">
        <v>254</v>
      </c>
      <c r="D5" s="2">
        <v>2773</v>
      </c>
      <c r="E5" s="2">
        <v>1652</v>
      </c>
      <c r="F5" s="2">
        <v>261</v>
      </c>
      <c r="G5" s="2">
        <v>4940</v>
      </c>
    </row>
    <row r="6" spans="2:7" x14ac:dyDescent="0.4">
      <c r="B6" s="1" t="s">
        <v>31</v>
      </c>
      <c r="C6" s="2">
        <v>1313</v>
      </c>
      <c r="D6" s="2">
        <v>278</v>
      </c>
      <c r="E6" s="2">
        <v>441</v>
      </c>
      <c r="F6" s="2">
        <v>3</v>
      </c>
      <c r="G6" s="2">
        <v>2035</v>
      </c>
    </row>
    <row r="7" spans="2:7" x14ac:dyDescent="0.4">
      <c r="B7" s="1" t="s">
        <v>42</v>
      </c>
      <c r="C7" s="2">
        <v>938</v>
      </c>
      <c r="D7" s="2">
        <v>2504</v>
      </c>
      <c r="E7" s="2">
        <v>1744</v>
      </c>
      <c r="F7" s="2">
        <v>0</v>
      </c>
      <c r="G7" s="2">
        <v>5186</v>
      </c>
    </row>
    <row r="8" spans="2:7" x14ac:dyDescent="0.4">
      <c r="B8" s="1" t="s">
        <v>37</v>
      </c>
      <c r="C8" s="2">
        <v>97</v>
      </c>
      <c r="D8" s="2">
        <v>1076</v>
      </c>
      <c r="E8" s="2">
        <v>915</v>
      </c>
      <c r="F8" s="2">
        <v>1</v>
      </c>
      <c r="G8" s="2">
        <v>2089</v>
      </c>
    </row>
    <row r="9" spans="2:7" x14ac:dyDescent="0.4">
      <c r="B9" s="1" t="s">
        <v>36</v>
      </c>
      <c r="C9" s="2">
        <v>4639</v>
      </c>
      <c r="D9" s="2">
        <v>5643</v>
      </c>
      <c r="E9" s="2">
        <v>701</v>
      </c>
      <c r="F9" s="2">
        <v>2</v>
      </c>
      <c r="G9" s="2">
        <v>10985</v>
      </c>
    </row>
    <row r="10" spans="2:7" x14ac:dyDescent="0.4">
      <c r="B10" s="1" t="s">
        <v>41</v>
      </c>
      <c r="C10" s="2">
        <v>162</v>
      </c>
      <c r="D10" s="2">
        <v>0</v>
      </c>
      <c r="E10" s="2">
        <v>0</v>
      </c>
      <c r="F10" s="2">
        <v>494</v>
      </c>
      <c r="G10" s="2">
        <v>656</v>
      </c>
    </row>
    <row r="11" spans="2:7" x14ac:dyDescent="0.4">
      <c r="B11" s="1" t="s">
        <v>46</v>
      </c>
      <c r="C11" s="2">
        <v>4387</v>
      </c>
      <c r="D11" s="2">
        <v>215</v>
      </c>
      <c r="E11" s="2">
        <v>0</v>
      </c>
      <c r="F11" s="2">
        <v>0</v>
      </c>
      <c r="G11" s="2">
        <v>4602</v>
      </c>
    </row>
    <row r="12" spans="2:7" x14ac:dyDescent="0.4">
      <c r="B12" s="1" t="s">
        <v>35</v>
      </c>
      <c r="C12" s="2">
        <v>97</v>
      </c>
      <c r="D12" s="2">
        <v>1441</v>
      </c>
      <c r="E12" s="2">
        <v>683</v>
      </c>
      <c r="F12" s="2">
        <v>0</v>
      </c>
      <c r="G12" s="2">
        <v>2221</v>
      </c>
    </row>
    <row r="13" spans="2:7" x14ac:dyDescent="0.4">
      <c r="B13" s="1" t="s">
        <v>44</v>
      </c>
      <c r="C13" s="2">
        <v>5818</v>
      </c>
      <c r="D13" s="2">
        <v>10602</v>
      </c>
      <c r="E13" s="2">
        <v>3373</v>
      </c>
      <c r="F13" s="2">
        <v>0</v>
      </c>
      <c r="G13" s="2">
        <v>19793</v>
      </c>
    </row>
    <row r="14" spans="2:7" x14ac:dyDescent="0.4">
      <c r="B14" s="1" t="s">
        <v>33</v>
      </c>
      <c r="C14" s="2">
        <v>14285</v>
      </c>
      <c r="D14" s="2">
        <v>29013</v>
      </c>
      <c r="E14" s="2">
        <v>3895</v>
      </c>
      <c r="F14" s="2">
        <v>65</v>
      </c>
      <c r="G14" s="2">
        <v>47258</v>
      </c>
    </row>
    <row r="15" spans="2:7" x14ac:dyDescent="0.4">
      <c r="B15" s="1" t="s">
        <v>34</v>
      </c>
      <c r="C15" s="2">
        <v>3889</v>
      </c>
      <c r="D15" s="2">
        <v>3994</v>
      </c>
      <c r="E15" s="2">
        <v>2996</v>
      </c>
      <c r="F15" s="2">
        <v>140</v>
      </c>
      <c r="G15" s="2">
        <v>11019</v>
      </c>
    </row>
    <row r="16" spans="2:7" x14ac:dyDescent="0.4">
      <c r="B16" s="1" t="s">
        <v>32</v>
      </c>
      <c r="C16" s="2">
        <v>863</v>
      </c>
      <c r="D16" s="2">
        <v>700</v>
      </c>
      <c r="E16" s="2">
        <v>1816</v>
      </c>
      <c r="F16" s="2">
        <v>22</v>
      </c>
      <c r="G16" s="2">
        <v>3401</v>
      </c>
    </row>
    <row r="17" spans="2:7" x14ac:dyDescent="0.4">
      <c r="B17" s="1" t="s">
        <v>43</v>
      </c>
      <c r="C17" s="2">
        <v>6585</v>
      </c>
      <c r="D17" s="2">
        <v>21192</v>
      </c>
      <c r="E17" s="2">
        <v>5993</v>
      </c>
      <c r="F17" s="2">
        <v>0</v>
      </c>
      <c r="G17" s="2">
        <v>33770</v>
      </c>
    </row>
    <row r="18" spans="2:7" x14ac:dyDescent="0.4">
      <c r="B18" s="1" t="s">
        <v>49</v>
      </c>
      <c r="C18" s="2">
        <v>3607</v>
      </c>
      <c r="D18" s="2">
        <v>7167</v>
      </c>
      <c r="E18" s="2">
        <v>486</v>
      </c>
      <c r="F18" s="2">
        <v>0</v>
      </c>
      <c r="G18" s="2">
        <v>11260</v>
      </c>
    </row>
    <row r="19" spans="2:7" x14ac:dyDescent="0.4">
      <c r="B19" s="1" t="s">
        <v>30</v>
      </c>
      <c r="C19" s="2">
        <v>25467</v>
      </c>
      <c r="D19" s="2">
        <v>46645</v>
      </c>
      <c r="E19" s="2">
        <v>15344</v>
      </c>
      <c r="F19" s="2">
        <v>494</v>
      </c>
      <c r="G19" s="2">
        <v>87950</v>
      </c>
    </row>
    <row r="20" spans="2:7" x14ac:dyDescent="0.4">
      <c r="B20" s="1" t="s">
        <v>50</v>
      </c>
      <c r="C20" s="2">
        <v>8050</v>
      </c>
      <c r="D20" s="2">
        <v>10360</v>
      </c>
      <c r="E20" s="2">
        <v>0</v>
      </c>
      <c r="F20" s="2">
        <v>362</v>
      </c>
      <c r="G20" s="2">
        <v>18772</v>
      </c>
    </row>
    <row r="21" spans="2:7" x14ac:dyDescent="0.4">
      <c r="B21" s="1" t="s">
        <v>47</v>
      </c>
      <c r="C21" s="2">
        <v>170</v>
      </c>
      <c r="D21" s="2">
        <v>7543</v>
      </c>
      <c r="E21" s="2">
        <v>7373</v>
      </c>
      <c r="F21" s="2">
        <v>199</v>
      </c>
      <c r="G21" s="2">
        <v>15285</v>
      </c>
    </row>
    <row r="22" spans="2:7" x14ac:dyDescent="0.4">
      <c r="B22" s="1" t="s">
        <v>48</v>
      </c>
      <c r="C22" s="2">
        <v>4550</v>
      </c>
      <c r="D22" s="2">
        <v>10065</v>
      </c>
      <c r="E22" s="2">
        <v>14482</v>
      </c>
      <c r="F22" s="2">
        <v>60</v>
      </c>
      <c r="G22" s="2">
        <v>29157</v>
      </c>
    </row>
    <row r="23" spans="2:7" x14ac:dyDescent="0.4">
      <c r="B23" s="1" t="s">
        <v>38</v>
      </c>
      <c r="C23" s="2">
        <v>18</v>
      </c>
      <c r="D23" s="2">
        <v>1537</v>
      </c>
      <c r="E23" s="2">
        <v>772</v>
      </c>
      <c r="F23" s="2">
        <v>0</v>
      </c>
      <c r="G23" s="2">
        <v>2327</v>
      </c>
    </row>
    <row r="25" spans="2:7" x14ac:dyDescent="0.4">
      <c r="B25" t="s">
        <v>177</v>
      </c>
    </row>
    <row r="26" spans="2:7" x14ac:dyDescent="0.4">
      <c r="B26" t="b">
        <f>AND(RIGHT(B3,2)&lt;&gt;"장애",G3&gt;=MEDIAN($G$3:$G$23))</f>
        <v>0</v>
      </c>
    </row>
    <row r="28" spans="2:7" x14ac:dyDescent="0.4">
      <c r="B28" s="37" t="s">
        <v>14</v>
      </c>
      <c r="C28" s="37" t="s">
        <v>178</v>
      </c>
      <c r="D28" s="37" t="s">
        <v>179</v>
      </c>
      <c r="E28" s="37" t="s">
        <v>85</v>
      </c>
      <c r="F28" s="37"/>
      <c r="G28" s="35"/>
    </row>
    <row r="29" spans="2:7" x14ac:dyDescent="0.4">
      <c r="B29" s="1" t="s">
        <v>45</v>
      </c>
      <c r="C29" s="2">
        <v>7577</v>
      </c>
      <c r="D29" s="2">
        <v>12132</v>
      </c>
      <c r="E29" s="2">
        <v>23943</v>
      </c>
      <c r="F29" s="36"/>
      <c r="G29" s="36"/>
    </row>
    <row r="30" spans="2:7" x14ac:dyDescent="0.4">
      <c r="B30" s="1" t="s">
        <v>44</v>
      </c>
      <c r="C30" s="2">
        <v>5818</v>
      </c>
      <c r="D30" s="2">
        <v>10602</v>
      </c>
      <c r="E30" s="2">
        <v>19793</v>
      </c>
      <c r="F30" s="36"/>
      <c r="G30" s="36"/>
    </row>
    <row r="31" spans="2:7" x14ac:dyDescent="0.4">
      <c r="B31" s="1" t="s">
        <v>43</v>
      </c>
      <c r="C31" s="2">
        <v>6585</v>
      </c>
      <c r="D31" s="2">
        <v>21192</v>
      </c>
      <c r="E31" s="2">
        <v>33770</v>
      </c>
      <c r="F31" s="36"/>
      <c r="G31" s="36"/>
    </row>
    <row r="32" spans="2:7" x14ac:dyDescent="0.4">
      <c r="B32" s="1" t="s">
        <v>49</v>
      </c>
      <c r="C32" s="2">
        <v>3607</v>
      </c>
      <c r="D32" s="2">
        <v>7167</v>
      </c>
      <c r="E32" s="2">
        <v>11260</v>
      </c>
      <c r="F32" s="36"/>
      <c r="G32" s="36"/>
    </row>
    <row r="33" spans="2:7" x14ac:dyDescent="0.4">
      <c r="B33" s="1" t="s">
        <v>30</v>
      </c>
      <c r="C33" s="2">
        <v>25467</v>
      </c>
      <c r="D33" s="2">
        <v>46645</v>
      </c>
      <c r="E33" s="2">
        <v>87950</v>
      </c>
      <c r="F33" s="36"/>
      <c r="G33" s="36"/>
    </row>
    <row r="34" spans="2:7" x14ac:dyDescent="0.4">
      <c r="B34" s="1" t="s">
        <v>50</v>
      </c>
      <c r="C34" s="2">
        <v>8050</v>
      </c>
      <c r="D34" s="2">
        <v>10360</v>
      </c>
      <c r="E34" s="2">
        <v>18772</v>
      </c>
      <c r="F34" s="36"/>
      <c r="G34" s="36"/>
    </row>
    <row r="35" spans="2:7" x14ac:dyDescent="0.4">
      <c r="B35" s="1" t="s">
        <v>47</v>
      </c>
      <c r="C35" s="2">
        <v>170</v>
      </c>
      <c r="D35" s="2">
        <v>7543</v>
      </c>
      <c r="E35" s="2">
        <v>15285</v>
      </c>
      <c r="F35" s="36"/>
      <c r="G35" s="36"/>
    </row>
    <row r="36" spans="2:7" x14ac:dyDescent="0.4">
      <c r="B36" s="1" t="s">
        <v>48</v>
      </c>
      <c r="C36" s="2">
        <v>4550</v>
      </c>
      <c r="D36" s="2">
        <v>10065</v>
      </c>
      <c r="E36" s="2">
        <v>29157</v>
      </c>
      <c r="F36" s="36"/>
      <c r="G36" s="36"/>
    </row>
    <row r="37" spans="2:7" x14ac:dyDescent="0.4">
      <c r="C37" s="42"/>
      <c r="D37" s="42"/>
      <c r="E37" s="42"/>
      <c r="F37" s="36"/>
      <c r="G37" s="36"/>
    </row>
    <row r="38" spans="2:7" x14ac:dyDescent="0.4">
      <c r="C38" s="42"/>
      <c r="D38" s="42"/>
      <c r="E38" s="42"/>
      <c r="F38" s="36"/>
      <c r="G38" s="36"/>
    </row>
    <row r="39" spans="2:7" x14ac:dyDescent="0.4">
      <c r="C39" s="42"/>
      <c r="D39" s="42"/>
      <c r="E39" s="42"/>
      <c r="F39" s="36"/>
      <c r="G39" s="36"/>
    </row>
  </sheetData>
  <phoneticPr fontId="1" type="noConversion"/>
  <conditionalFormatting sqref="B3:G23">
    <cfRule type="expression" dxfId="0" priority="1">
      <formula>OR(AND(LEFT($B3,1)="특",$C3&gt;=5000),$G3&gt;=LARGE($G$3:$G$23,2))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topLeftCell="A10" workbookViewId="0">
      <selection activeCell="L7" sqref="L7"/>
    </sheetView>
  </sheetViews>
  <sheetFormatPr defaultRowHeight="17.399999999999999" x14ac:dyDescent="0.4"/>
  <cols>
    <col min="1" max="1" width="10.3984375" bestFit="1" customWidth="1"/>
    <col min="2" max="2" width="27.69921875" bestFit="1" customWidth="1"/>
    <col min="3" max="3" width="12.59765625" customWidth="1"/>
    <col min="4" max="4" width="13.19921875" bestFit="1" customWidth="1"/>
    <col min="5" max="5" width="16.5" bestFit="1" customWidth="1"/>
    <col min="6" max="6" width="11.3984375" bestFit="1" customWidth="1"/>
    <col min="7" max="7" width="12" customWidth="1"/>
    <col min="8" max="8" width="18.59765625" bestFit="1" customWidth="1"/>
    <col min="9" max="10" width="11.3984375" bestFit="1" customWidth="1"/>
  </cols>
  <sheetData>
    <row r="1" spans="1:10" x14ac:dyDescent="0.4">
      <c r="A1" t="s">
        <v>1</v>
      </c>
    </row>
    <row r="2" spans="1:10" x14ac:dyDescent="0.4">
      <c r="A2" s="12" t="s">
        <v>86</v>
      </c>
      <c r="B2" s="12" t="s">
        <v>87</v>
      </c>
      <c r="C2" s="12" t="s">
        <v>24</v>
      </c>
      <c r="D2" s="12" t="s">
        <v>88</v>
      </c>
      <c r="E2" s="12" t="s">
        <v>89</v>
      </c>
      <c r="F2" s="12" t="s">
        <v>90</v>
      </c>
      <c r="G2" s="12" t="s">
        <v>91</v>
      </c>
      <c r="H2" s="12" t="s">
        <v>92</v>
      </c>
      <c r="I2" s="12" t="s">
        <v>93</v>
      </c>
      <c r="J2" s="12" t="s">
        <v>94</v>
      </c>
    </row>
    <row r="3" spans="1:10" x14ac:dyDescent="0.4">
      <c r="A3" s="13" t="s">
        <v>95</v>
      </c>
      <c r="B3" s="14" t="s">
        <v>96</v>
      </c>
      <c r="C3" s="13" t="s">
        <v>97</v>
      </c>
      <c r="D3" s="13" t="s">
        <v>98</v>
      </c>
      <c r="E3" s="13" t="s">
        <v>99</v>
      </c>
      <c r="F3" s="15">
        <v>198000</v>
      </c>
      <c r="G3" s="16">
        <v>45748</v>
      </c>
      <c r="H3" s="17">
        <v>12</v>
      </c>
      <c r="I3" s="15">
        <v>158400</v>
      </c>
      <c r="J3" s="17">
        <v>8</v>
      </c>
    </row>
    <row r="4" spans="1:10" x14ac:dyDescent="0.4">
      <c r="A4" s="18" t="s">
        <v>100</v>
      </c>
      <c r="B4" s="19" t="s">
        <v>101</v>
      </c>
      <c r="C4" s="18" t="s">
        <v>102</v>
      </c>
      <c r="D4" s="18" t="s">
        <v>103</v>
      </c>
      <c r="E4" s="18" t="s">
        <v>104</v>
      </c>
      <c r="F4" s="20">
        <v>126000</v>
      </c>
      <c r="G4" s="21">
        <v>45772</v>
      </c>
      <c r="H4" s="22">
        <v>36</v>
      </c>
      <c r="I4" s="20">
        <v>113400</v>
      </c>
      <c r="J4" s="22">
        <v>9</v>
      </c>
    </row>
    <row r="5" spans="1:10" x14ac:dyDescent="0.4">
      <c r="A5" s="23" t="s">
        <v>105</v>
      </c>
      <c r="B5" s="24" t="s">
        <v>106</v>
      </c>
      <c r="C5" s="23" t="s">
        <v>102</v>
      </c>
      <c r="D5" s="23" t="s">
        <v>107</v>
      </c>
      <c r="E5" s="23" t="s">
        <v>108</v>
      </c>
      <c r="F5" s="25">
        <v>200000</v>
      </c>
      <c r="G5" s="26">
        <v>45687</v>
      </c>
      <c r="H5" s="27">
        <v>12</v>
      </c>
      <c r="I5" s="25">
        <v>160000</v>
      </c>
      <c r="J5" s="27">
        <v>9</v>
      </c>
    </row>
    <row r="6" spans="1:10" x14ac:dyDescent="0.4">
      <c r="A6" s="18" t="s">
        <v>109</v>
      </c>
      <c r="B6" s="19" t="s">
        <v>110</v>
      </c>
      <c r="C6" s="18" t="s">
        <v>111</v>
      </c>
      <c r="D6" s="18" t="s">
        <v>112</v>
      </c>
      <c r="E6" s="18" t="s">
        <v>113</v>
      </c>
      <c r="F6" s="20">
        <v>35000</v>
      </c>
      <c r="G6" s="21">
        <v>45698</v>
      </c>
      <c r="H6" s="22">
        <v>24</v>
      </c>
      <c r="I6" s="20">
        <v>29750</v>
      </c>
      <c r="J6" s="22">
        <v>15</v>
      </c>
    </row>
    <row r="7" spans="1:10" x14ac:dyDescent="0.4">
      <c r="A7" s="23" t="s">
        <v>114</v>
      </c>
      <c r="B7" s="24" t="s">
        <v>115</v>
      </c>
      <c r="C7" s="23" t="s">
        <v>102</v>
      </c>
      <c r="D7" s="23" t="s">
        <v>98</v>
      </c>
      <c r="E7" s="23" t="s">
        <v>99</v>
      </c>
      <c r="F7" s="25">
        <v>35000</v>
      </c>
      <c r="G7" s="26">
        <v>45660</v>
      </c>
      <c r="H7" s="27">
        <v>24</v>
      </c>
      <c r="I7" s="25">
        <v>29750</v>
      </c>
      <c r="J7" s="27">
        <v>9</v>
      </c>
    </row>
    <row r="8" spans="1:10" x14ac:dyDescent="0.4">
      <c r="A8" s="18" t="s">
        <v>116</v>
      </c>
      <c r="B8" s="19" t="s">
        <v>117</v>
      </c>
      <c r="C8" s="18" t="s">
        <v>102</v>
      </c>
      <c r="D8" s="18" t="s">
        <v>98</v>
      </c>
      <c r="E8" s="18" t="s">
        <v>104</v>
      </c>
      <c r="F8" s="20">
        <v>50000</v>
      </c>
      <c r="G8" s="21">
        <v>45766</v>
      </c>
      <c r="H8" s="22">
        <v>24</v>
      </c>
      <c r="I8" s="20">
        <v>42500</v>
      </c>
      <c r="J8" s="22">
        <v>7</v>
      </c>
    </row>
    <row r="9" spans="1:10" x14ac:dyDescent="0.4">
      <c r="A9" s="23" t="s">
        <v>118</v>
      </c>
      <c r="B9" s="24" t="s">
        <v>119</v>
      </c>
      <c r="C9" s="23" t="s">
        <v>97</v>
      </c>
      <c r="D9" s="23" t="s">
        <v>107</v>
      </c>
      <c r="E9" s="23" t="s">
        <v>99</v>
      </c>
      <c r="F9" s="25">
        <v>30000</v>
      </c>
      <c r="G9" s="26">
        <v>45635</v>
      </c>
      <c r="H9" s="27">
        <v>12</v>
      </c>
      <c r="I9" s="25">
        <v>24000</v>
      </c>
      <c r="J9" s="27">
        <v>31</v>
      </c>
    </row>
    <row r="10" spans="1:10" x14ac:dyDescent="0.4">
      <c r="A10" s="18" t="s">
        <v>120</v>
      </c>
      <c r="B10" s="19" t="s">
        <v>121</v>
      </c>
      <c r="C10" s="18" t="s">
        <v>97</v>
      </c>
      <c r="D10" s="18" t="s">
        <v>98</v>
      </c>
      <c r="E10" s="18" t="s">
        <v>108</v>
      </c>
      <c r="F10" s="20">
        <v>120000</v>
      </c>
      <c r="G10" s="21">
        <v>45772</v>
      </c>
      <c r="H10" s="22">
        <v>12</v>
      </c>
      <c r="I10" s="20">
        <v>96000</v>
      </c>
      <c r="J10" s="22">
        <v>10</v>
      </c>
    </row>
    <row r="11" spans="1:10" x14ac:dyDescent="0.4">
      <c r="A11" s="23" t="s">
        <v>122</v>
      </c>
      <c r="B11" s="24" t="s">
        <v>123</v>
      </c>
      <c r="C11" s="23" t="s">
        <v>124</v>
      </c>
      <c r="D11" s="23" t="s">
        <v>103</v>
      </c>
      <c r="E11" s="23" t="s">
        <v>108</v>
      </c>
      <c r="F11" s="25">
        <v>100000</v>
      </c>
      <c r="G11" s="26">
        <v>45677</v>
      </c>
      <c r="H11" s="27">
        <v>12</v>
      </c>
      <c r="I11" s="25">
        <v>80000</v>
      </c>
      <c r="J11" s="27">
        <v>5</v>
      </c>
    </row>
    <row r="12" spans="1:10" x14ac:dyDescent="0.4">
      <c r="A12" s="18" t="s">
        <v>125</v>
      </c>
      <c r="B12" s="19" t="s">
        <v>126</v>
      </c>
      <c r="C12" s="18" t="s">
        <v>111</v>
      </c>
      <c r="D12" s="18" t="s">
        <v>103</v>
      </c>
      <c r="E12" s="18" t="s">
        <v>104</v>
      </c>
      <c r="F12" s="20">
        <v>59000</v>
      </c>
      <c r="G12" s="21">
        <v>45651</v>
      </c>
      <c r="H12" s="22">
        <v>12</v>
      </c>
      <c r="I12" s="20">
        <v>47200</v>
      </c>
      <c r="J12" s="22">
        <v>32</v>
      </c>
    </row>
    <row r="13" spans="1:10" x14ac:dyDescent="0.4">
      <c r="A13" s="23" t="s">
        <v>127</v>
      </c>
      <c r="B13" s="24" t="s">
        <v>128</v>
      </c>
      <c r="C13" s="23" t="s">
        <v>97</v>
      </c>
      <c r="D13" s="23" t="s">
        <v>103</v>
      </c>
      <c r="E13" s="23" t="s">
        <v>108</v>
      </c>
      <c r="F13" s="25">
        <v>51000</v>
      </c>
      <c r="G13" s="26">
        <v>45770</v>
      </c>
      <c r="H13" s="27">
        <v>24</v>
      </c>
      <c r="I13" s="25">
        <v>43350</v>
      </c>
      <c r="J13" s="27">
        <v>21</v>
      </c>
    </row>
    <row r="14" spans="1:10" x14ac:dyDescent="0.4">
      <c r="A14" s="18" t="s">
        <v>129</v>
      </c>
      <c r="B14" s="19" t="s">
        <v>130</v>
      </c>
      <c r="C14" s="18" t="s">
        <v>102</v>
      </c>
      <c r="D14" s="18" t="s">
        <v>107</v>
      </c>
      <c r="E14" s="18" t="s">
        <v>108</v>
      </c>
      <c r="F14" s="20">
        <v>20000</v>
      </c>
      <c r="G14" s="21">
        <v>45513</v>
      </c>
      <c r="H14" s="22">
        <v>24</v>
      </c>
      <c r="I14" s="20">
        <v>17000</v>
      </c>
      <c r="J14" s="22">
        <v>23</v>
      </c>
    </row>
    <row r="15" spans="1:10" x14ac:dyDescent="0.4">
      <c r="A15" s="23" t="s">
        <v>131</v>
      </c>
      <c r="B15" s="24" t="s">
        <v>132</v>
      </c>
      <c r="C15" s="23" t="s">
        <v>124</v>
      </c>
      <c r="D15" s="23" t="s">
        <v>107</v>
      </c>
      <c r="E15" s="23" t="s">
        <v>108</v>
      </c>
      <c r="F15" s="25">
        <v>99000</v>
      </c>
      <c r="G15" s="26">
        <v>45735</v>
      </c>
      <c r="H15" s="27">
        <v>12</v>
      </c>
      <c r="I15" s="25">
        <v>79200</v>
      </c>
      <c r="J15" s="27">
        <v>5</v>
      </c>
    </row>
    <row r="16" spans="1:10" x14ac:dyDescent="0.4">
      <c r="A16" s="18" t="s">
        <v>133</v>
      </c>
      <c r="B16" s="19" t="s">
        <v>134</v>
      </c>
      <c r="C16" s="18" t="s">
        <v>97</v>
      </c>
      <c r="D16" s="18" t="s">
        <v>103</v>
      </c>
      <c r="E16" s="18" t="s">
        <v>104</v>
      </c>
      <c r="F16" s="20">
        <v>290000</v>
      </c>
      <c r="G16" s="21">
        <v>45708</v>
      </c>
      <c r="H16" s="22">
        <v>12</v>
      </c>
      <c r="I16" s="20">
        <v>232000</v>
      </c>
      <c r="J16" s="22">
        <v>7</v>
      </c>
    </row>
    <row r="17" spans="1:10" x14ac:dyDescent="0.4">
      <c r="A17" s="23" t="s">
        <v>135</v>
      </c>
      <c r="B17" s="24" t="s">
        <v>136</v>
      </c>
      <c r="C17" s="23" t="s">
        <v>97</v>
      </c>
      <c r="D17" s="23" t="s">
        <v>112</v>
      </c>
      <c r="E17" s="23" t="s">
        <v>108</v>
      </c>
      <c r="F17" s="25">
        <v>84000</v>
      </c>
      <c r="G17" s="26">
        <v>45715</v>
      </c>
      <c r="H17" s="27">
        <v>12</v>
      </c>
      <c r="I17" s="25">
        <v>67200</v>
      </c>
      <c r="J17" s="27">
        <v>5</v>
      </c>
    </row>
    <row r="18" spans="1:10" x14ac:dyDescent="0.4">
      <c r="A18" s="18" t="s">
        <v>137</v>
      </c>
      <c r="B18" s="19" t="s">
        <v>138</v>
      </c>
      <c r="C18" s="18" t="s">
        <v>124</v>
      </c>
      <c r="D18" s="18" t="s">
        <v>112</v>
      </c>
      <c r="E18" s="18" t="s">
        <v>99</v>
      </c>
      <c r="F18" s="20">
        <v>53000</v>
      </c>
      <c r="G18" s="21">
        <v>45666</v>
      </c>
      <c r="H18" s="22">
        <v>36</v>
      </c>
      <c r="I18" s="20">
        <v>47700</v>
      </c>
      <c r="J18" s="22">
        <v>21</v>
      </c>
    </row>
    <row r="19" spans="1:10" x14ac:dyDescent="0.4">
      <c r="A19" s="23" t="s">
        <v>139</v>
      </c>
      <c r="B19" s="24" t="s">
        <v>140</v>
      </c>
      <c r="C19" s="23" t="s">
        <v>111</v>
      </c>
      <c r="D19" s="23" t="s">
        <v>103</v>
      </c>
      <c r="E19" s="23" t="s">
        <v>113</v>
      </c>
      <c r="F19" s="25">
        <v>27000</v>
      </c>
      <c r="G19" s="26">
        <v>45555</v>
      </c>
      <c r="H19" s="27">
        <v>24</v>
      </c>
      <c r="I19" s="25">
        <v>22950</v>
      </c>
      <c r="J19" s="27">
        <v>19</v>
      </c>
    </row>
    <row r="20" spans="1:10" x14ac:dyDescent="0.4">
      <c r="A20" s="18" t="s">
        <v>141</v>
      </c>
      <c r="B20" s="19" t="s">
        <v>142</v>
      </c>
      <c r="C20" s="18" t="s">
        <v>97</v>
      </c>
      <c r="D20" s="18" t="s">
        <v>107</v>
      </c>
      <c r="E20" s="18" t="s">
        <v>108</v>
      </c>
      <c r="F20" s="20">
        <v>35000</v>
      </c>
      <c r="G20" s="21">
        <v>45588</v>
      </c>
      <c r="H20" s="22">
        <v>12</v>
      </c>
      <c r="I20" s="20">
        <v>24500</v>
      </c>
      <c r="J20" s="22">
        <v>24</v>
      </c>
    </row>
    <row r="21" spans="1:10" x14ac:dyDescent="0.4">
      <c r="A21" s="23" t="s">
        <v>143</v>
      </c>
      <c r="B21" s="24" t="s">
        <v>144</v>
      </c>
      <c r="C21" s="23" t="s">
        <v>111</v>
      </c>
      <c r="D21" s="23" t="s">
        <v>107</v>
      </c>
      <c r="E21" s="23" t="s">
        <v>99</v>
      </c>
      <c r="F21" s="25">
        <v>40000</v>
      </c>
      <c r="G21" s="26">
        <v>45296</v>
      </c>
      <c r="H21" s="27">
        <v>24</v>
      </c>
      <c r="I21" s="25">
        <v>32000</v>
      </c>
      <c r="J21" s="27">
        <v>4</v>
      </c>
    </row>
    <row r="22" spans="1:10" x14ac:dyDescent="0.4">
      <c r="A22" s="18" t="s">
        <v>145</v>
      </c>
      <c r="B22" s="19" t="s">
        <v>146</v>
      </c>
      <c r="C22" s="18" t="s">
        <v>97</v>
      </c>
      <c r="D22" s="18" t="s">
        <v>112</v>
      </c>
      <c r="E22" s="18" t="s">
        <v>104</v>
      </c>
      <c r="F22" s="20">
        <v>165000</v>
      </c>
      <c r="G22" s="21">
        <v>45631</v>
      </c>
      <c r="H22" s="22">
        <v>12</v>
      </c>
      <c r="I22" s="20">
        <v>115499.99999999999</v>
      </c>
      <c r="J22" s="22">
        <v>7</v>
      </c>
    </row>
    <row r="23" spans="1:10" x14ac:dyDescent="0.4">
      <c r="A23" s="23" t="s">
        <v>147</v>
      </c>
      <c r="B23" s="24" t="s">
        <v>148</v>
      </c>
      <c r="C23" s="23" t="s">
        <v>124</v>
      </c>
      <c r="D23" s="23" t="s">
        <v>103</v>
      </c>
      <c r="E23" s="23" t="s">
        <v>108</v>
      </c>
      <c r="F23" s="25">
        <v>140000</v>
      </c>
      <c r="G23" s="26">
        <v>45601</v>
      </c>
      <c r="H23" s="27">
        <v>12</v>
      </c>
      <c r="I23" s="25">
        <v>98000</v>
      </c>
      <c r="J23" s="27">
        <v>7</v>
      </c>
    </row>
    <row r="24" spans="1:10" x14ac:dyDescent="0.4">
      <c r="A24" s="28" t="s">
        <v>149</v>
      </c>
      <c r="B24" s="29" t="s">
        <v>150</v>
      </c>
      <c r="C24" s="28" t="s">
        <v>97</v>
      </c>
      <c r="D24" s="28" t="s">
        <v>112</v>
      </c>
      <c r="E24" s="28" t="s">
        <v>104</v>
      </c>
      <c r="F24" s="30">
        <v>70000</v>
      </c>
      <c r="G24" s="31">
        <v>45601</v>
      </c>
      <c r="H24" s="32">
        <v>12</v>
      </c>
      <c r="I24" s="30">
        <v>49000</v>
      </c>
      <c r="J24" s="32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abSelected="1" workbookViewId="0">
      <selection activeCell="S11" sqref="S11"/>
    </sheetView>
  </sheetViews>
  <sheetFormatPr defaultRowHeight="17.399999999999999" x14ac:dyDescent="0.4"/>
  <cols>
    <col min="1" max="1" width="7.09765625" bestFit="1" customWidth="1"/>
    <col min="2" max="5" width="10.59765625" bestFit="1" customWidth="1"/>
    <col min="6" max="6" width="12.09765625" bestFit="1" customWidth="1"/>
    <col min="7" max="7" width="10" bestFit="1" customWidth="1"/>
    <col min="8" max="8" width="11.59765625" customWidth="1"/>
    <col min="10" max="10" width="10" bestFit="1" customWidth="1"/>
    <col min="11" max="11" width="15.09765625" bestFit="1" customWidth="1"/>
    <col min="12" max="12" width="5.59765625" customWidth="1"/>
    <col min="13" max="13" width="5.59765625" bestFit="1" customWidth="1"/>
    <col min="14" max="14" width="7.09765625" bestFit="1" customWidth="1"/>
    <col min="15" max="15" width="5.19921875" bestFit="1" customWidth="1"/>
    <col min="16" max="16" width="10.8984375" bestFit="1" customWidth="1"/>
    <col min="17" max="17" width="3" customWidth="1"/>
    <col min="19" max="19" width="14.69921875" customWidth="1"/>
  </cols>
  <sheetData>
    <row r="2" spans="1:19" x14ac:dyDescent="0.4">
      <c r="A2" s="43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x14ac:dyDescent="0.4">
      <c r="A3" s="43"/>
      <c r="B3" s="48" t="s">
        <v>185</v>
      </c>
      <c r="C3" s="48"/>
      <c r="D3" s="48"/>
      <c r="E3" s="48"/>
      <c r="F3" s="48"/>
      <c r="G3" s="48"/>
      <c r="H3" s="48"/>
      <c r="I3" s="43"/>
      <c r="J3" s="48" t="s">
        <v>186</v>
      </c>
      <c r="K3" s="48"/>
      <c r="L3" s="48"/>
      <c r="M3" s="48"/>
      <c r="N3" s="48"/>
      <c r="O3" s="48"/>
      <c r="P3" s="48"/>
      <c r="Q3" s="43"/>
      <c r="R3" s="43" t="s">
        <v>187</v>
      </c>
      <c r="S3" s="43"/>
    </row>
    <row r="4" spans="1:19" x14ac:dyDescent="0.4">
      <c r="A4" s="48" t="s">
        <v>188</v>
      </c>
      <c r="B4" s="48" t="s">
        <v>189</v>
      </c>
      <c r="C4" s="48" t="s">
        <v>190</v>
      </c>
      <c r="D4" s="48" t="s">
        <v>2</v>
      </c>
      <c r="E4" s="48" t="s">
        <v>3</v>
      </c>
      <c r="F4" s="48" t="s">
        <v>4</v>
      </c>
      <c r="G4" s="48" t="s">
        <v>5</v>
      </c>
      <c r="H4" s="48" t="s">
        <v>191</v>
      </c>
      <c r="I4" s="46" t="s">
        <v>192</v>
      </c>
      <c r="J4" s="48" t="s">
        <v>189</v>
      </c>
      <c r="K4" s="48" t="s">
        <v>190</v>
      </c>
      <c r="L4" s="48" t="s">
        <v>2</v>
      </c>
      <c r="M4" s="48" t="s">
        <v>3</v>
      </c>
      <c r="N4" s="48" t="s">
        <v>4</v>
      </c>
      <c r="O4" s="48" t="s">
        <v>5</v>
      </c>
      <c r="P4" s="48" t="s">
        <v>191</v>
      </c>
      <c r="Q4" s="43"/>
      <c r="R4" s="48" t="s">
        <v>189</v>
      </c>
      <c r="S4" s="46" t="s">
        <v>193</v>
      </c>
    </row>
    <row r="5" spans="1:19" x14ac:dyDescent="0.4">
      <c r="A5" s="48">
        <v>1</v>
      </c>
      <c r="B5" s="48" t="s">
        <v>6</v>
      </c>
      <c r="C5" s="45">
        <v>27</v>
      </c>
      <c r="D5" s="45">
        <v>29</v>
      </c>
      <c r="E5" s="45">
        <v>27</v>
      </c>
      <c r="F5" s="45">
        <v>21</v>
      </c>
      <c r="G5" s="45">
        <v>18</v>
      </c>
      <c r="H5" s="45">
        <v>24.4</v>
      </c>
      <c r="I5" s="48" t="str">
        <f t="array" ref="I5">_xlfn.CONCAT(SUM(IF($C5:$G5&gt;$K5:$O5,1)),":",SUM(IF($C5:$G5&lt;$K5:$O5,1)))</f>
        <v>2:3</v>
      </c>
      <c r="J5" s="48" t="s">
        <v>10</v>
      </c>
      <c r="K5" s="45">
        <v>29</v>
      </c>
      <c r="L5" s="45">
        <v>16</v>
      </c>
      <c r="M5" s="45">
        <v>18</v>
      </c>
      <c r="N5" s="45">
        <v>24</v>
      </c>
      <c r="O5" s="45">
        <v>24</v>
      </c>
      <c r="P5" s="45">
        <v>22.2</v>
      </c>
      <c r="Q5" s="43"/>
      <c r="R5" s="48" t="s">
        <v>6</v>
      </c>
      <c r="S5" s="48" t="str">
        <f t="array" ref="S5">COUNTIF($B$5:$B$12,$R5)&amp;"회의 평균 : "&amp;ROUNDDOWN(AVERAGE(IF($B$5:$B$12=$R5,$H$5:$H$12)),1)</f>
        <v>2회의 평균 : 23.1</v>
      </c>
    </row>
    <row r="6" spans="1:19" x14ac:dyDescent="0.4">
      <c r="A6" s="48">
        <v>2</v>
      </c>
      <c r="B6" s="48" t="s">
        <v>7</v>
      </c>
      <c r="C6" s="45">
        <v>19</v>
      </c>
      <c r="D6" s="45">
        <v>27</v>
      </c>
      <c r="E6" s="45">
        <v>21</v>
      </c>
      <c r="F6" s="45">
        <v>27</v>
      </c>
      <c r="G6" s="45">
        <v>29</v>
      </c>
      <c r="H6" s="45">
        <v>24.6</v>
      </c>
      <c r="I6" s="48" t="str">
        <f t="array" ref="I6">_xlfn.CONCAT(SUM(IF($C6:$G6&gt;$K6:$O6,1)),":",SUM(IF($C6:$G6&lt;$K6:$O6,1)))</f>
        <v>3:1</v>
      </c>
      <c r="J6" s="48" t="s">
        <v>11</v>
      </c>
      <c r="K6" s="45">
        <v>15</v>
      </c>
      <c r="L6" s="45">
        <v>27</v>
      </c>
      <c r="M6" s="45">
        <v>26</v>
      </c>
      <c r="N6" s="45">
        <v>22</v>
      </c>
      <c r="O6" s="45">
        <v>24</v>
      </c>
      <c r="P6" s="45">
        <v>22.8</v>
      </c>
      <c r="Q6" s="43"/>
      <c r="R6" s="48" t="s">
        <v>7</v>
      </c>
      <c r="S6" s="48" t="str">
        <f t="array" ref="S6">COUNTIF($B$5:$B$12,$R6)&amp;"회의 평균 : "&amp;ROUNDDOWN(AVERAGE(IF($B$5:$B$12=$R6,$H$5:$H$12)),1)</f>
        <v>2회의 평균 : 22.5</v>
      </c>
    </row>
    <row r="7" spans="1:19" x14ac:dyDescent="0.4">
      <c r="A7" s="48">
        <v>3</v>
      </c>
      <c r="B7" s="48" t="s">
        <v>8</v>
      </c>
      <c r="C7" s="45">
        <v>24</v>
      </c>
      <c r="D7" s="45">
        <v>29</v>
      </c>
      <c r="E7" s="45">
        <v>24</v>
      </c>
      <c r="F7" s="45">
        <v>26</v>
      </c>
      <c r="G7" s="45">
        <v>23</v>
      </c>
      <c r="H7" s="45">
        <v>25.2</v>
      </c>
      <c r="I7" s="48" t="str">
        <f t="array" ref="I7">_xlfn.CONCAT(SUM(IF($C7:$G7&gt;$K7:$O7,1)),":",SUM(IF($C7:$G7&lt;$K7:$O7,1)))</f>
        <v>4:1</v>
      </c>
      <c r="J7" s="48" t="s">
        <v>12</v>
      </c>
      <c r="K7" s="45">
        <v>15</v>
      </c>
      <c r="L7" s="45">
        <v>17</v>
      </c>
      <c r="M7" s="45">
        <v>18</v>
      </c>
      <c r="N7" s="45">
        <v>28</v>
      </c>
      <c r="O7" s="45">
        <v>19</v>
      </c>
      <c r="P7" s="45">
        <v>19.399999999999999</v>
      </c>
      <c r="Q7" s="43"/>
      <c r="R7" s="48" t="s">
        <v>8</v>
      </c>
      <c r="S7" s="48" t="str">
        <f t="array" ref="S7">COUNTIF($B$5:$B$12,$R7)&amp;"회의 평균 : "&amp;ROUNDDOWN(AVERAGE(IF($B$5:$B$12=$R7,$H$5:$H$12)),1)</f>
        <v>2회의 평균 : 24.3</v>
      </c>
    </row>
    <row r="8" spans="1:19" x14ac:dyDescent="0.4">
      <c r="A8" s="48">
        <v>4</v>
      </c>
      <c r="B8" s="48" t="s">
        <v>6</v>
      </c>
      <c r="C8" s="45">
        <v>21</v>
      </c>
      <c r="D8" s="45">
        <v>17</v>
      </c>
      <c r="E8" s="45">
        <v>21</v>
      </c>
      <c r="F8" s="45">
        <v>27</v>
      </c>
      <c r="G8" s="45">
        <v>23</v>
      </c>
      <c r="H8" s="45">
        <v>21.8</v>
      </c>
      <c r="I8" s="48" t="str">
        <f t="array" ref="I8">_xlfn.CONCAT(SUM(IF($C8:$G8&gt;$K8:$O8,1)),":",SUM(IF($C8:$G8&lt;$K8:$O8,1)))</f>
        <v>3:2</v>
      </c>
      <c r="J8" s="48" t="s">
        <v>12</v>
      </c>
      <c r="K8" s="45">
        <v>19</v>
      </c>
      <c r="L8" s="45">
        <v>23</v>
      </c>
      <c r="M8" s="45">
        <v>28</v>
      </c>
      <c r="N8" s="45">
        <v>16</v>
      </c>
      <c r="O8" s="45">
        <v>15</v>
      </c>
      <c r="P8" s="45">
        <v>20.2</v>
      </c>
      <c r="Q8" s="43"/>
      <c r="R8" s="48" t="s">
        <v>9</v>
      </c>
      <c r="S8" s="48" t="str">
        <f t="array" ref="S8">COUNTIF($B$5:$B$12,$R8)&amp;"회의 평균 : "&amp;ROUNDDOWN(AVERAGE(IF($B$5:$B$12=$R8,$H$5:$H$12)),1)</f>
        <v>2회의 평균 : 22.6</v>
      </c>
    </row>
    <row r="9" spans="1:19" x14ac:dyDescent="0.4">
      <c r="A9" s="48">
        <v>5</v>
      </c>
      <c r="B9" s="48" t="s">
        <v>9</v>
      </c>
      <c r="C9" s="45">
        <v>16</v>
      </c>
      <c r="D9" s="45">
        <v>24</v>
      </c>
      <c r="E9" s="45">
        <v>25</v>
      </c>
      <c r="F9" s="45">
        <v>24</v>
      </c>
      <c r="G9" s="45">
        <v>25</v>
      </c>
      <c r="H9" s="45">
        <v>22.8</v>
      </c>
      <c r="I9" s="48" t="str">
        <f t="array" ref="I9">_xlfn.CONCAT(SUM(IF($C9:$G9&gt;$K9:$O9,1)),":",SUM(IF($C9:$G9&lt;$K9:$O9,1)))</f>
        <v>3:2</v>
      </c>
      <c r="J9" s="48" t="s">
        <v>13</v>
      </c>
      <c r="K9" s="45">
        <v>22</v>
      </c>
      <c r="L9" s="45">
        <v>27</v>
      </c>
      <c r="M9" s="45">
        <v>15</v>
      </c>
      <c r="N9" s="45">
        <v>19</v>
      </c>
      <c r="O9" s="45">
        <v>22</v>
      </c>
      <c r="P9" s="45">
        <v>21</v>
      </c>
      <c r="Q9" s="43"/>
      <c r="R9" s="43"/>
      <c r="S9" s="43"/>
    </row>
    <row r="10" spans="1:19" x14ac:dyDescent="0.4">
      <c r="A10" s="48">
        <v>6</v>
      </c>
      <c r="B10" s="48" t="s">
        <v>8</v>
      </c>
      <c r="C10" s="45">
        <v>15</v>
      </c>
      <c r="D10" s="45">
        <v>28</v>
      </c>
      <c r="E10" s="45">
        <v>24</v>
      </c>
      <c r="F10" s="45">
        <v>29</v>
      </c>
      <c r="G10" s="45">
        <v>21</v>
      </c>
      <c r="H10" s="45">
        <v>23.4</v>
      </c>
      <c r="I10" s="48" t="str">
        <f t="array" ref="I10">_xlfn.CONCAT(SUM(IF($C10:$G10&gt;$K10:$O10,1)),":",SUM(IF($C10:$G10&lt;$K10:$O10,1)))</f>
        <v>2:2</v>
      </c>
      <c r="J10" s="48" t="s">
        <v>13</v>
      </c>
      <c r="K10" s="45">
        <v>26</v>
      </c>
      <c r="L10" s="45">
        <v>26</v>
      </c>
      <c r="M10" s="45">
        <v>20</v>
      </c>
      <c r="N10" s="45">
        <v>29</v>
      </c>
      <c r="O10" s="45">
        <v>25</v>
      </c>
      <c r="P10" s="45">
        <v>25.2</v>
      </c>
      <c r="Q10" s="43"/>
      <c r="R10" s="43"/>
      <c r="S10" s="43"/>
    </row>
    <row r="11" spans="1:19" x14ac:dyDescent="0.4">
      <c r="A11" s="48">
        <v>7</v>
      </c>
      <c r="B11" s="48" t="s">
        <v>9</v>
      </c>
      <c r="C11" s="45">
        <v>20</v>
      </c>
      <c r="D11" s="45">
        <v>22</v>
      </c>
      <c r="E11" s="45">
        <v>16</v>
      </c>
      <c r="F11" s="45">
        <v>25</v>
      </c>
      <c r="G11" s="45">
        <v>29</v>
      </c>
      <c r="H11" s="45">
        <v>22.4</v>
      </c>
      <c r="I11" s="48" t="str">
        <f t="array" ref="I11">_xlfn.CONCAT(SUM(IF($C11:$G11&gt;$K11:$O11,1)),":",SUM(IF($C11:$G11&lt;$K11:$O11,1)))</f>
        <v>3:2</v>
      </c>
      <c r="J11" s="48" t="s">
        <v>10</v>
      </c>
      <c r="K11" s="45">
        <v>15</v>
      </c>
      <c r="L11" s="45">
        <v>28</v>
      </c>
      <c r="M11" s="45">
        <v>27</v>
      </c>
      <c r="N11" s="45">
        <v>15</v>
      </c>
      <c r="O11" s="45">
        <v>16</v>
      </c>
      <c r="P11" s="45">
        <v>20.2</v>
      </c>
      <c r="Q11" s="43"/>
      <c r="R11" s="43"/>
      <c r="S11" s="43"/>
    </row>
    <row r="12" spans="1:19" x14ac:dyDescent="0.4">
      <c r="A12" s="48">
        <v>8</v>
      </c>
      <c r="B12" s="48" t="s">
        <v>7</v>
      </c>
      <c r="C12" s="45">
        <v>22</v>
      </c>
      <c r="D12" s="45">
        <v>20</v>
      </c>
      <c r="E12" s="45">
        <v>15</v>
      </c>
      <c r="F12" s="45">
        <v>29</v>
      </c>
      <c r="G12" s="45">
        <v>16</v>
      </c>
      <c r="H12" s="45">
        <v>20.399999999999999</v>
      </c>
      <c r="I12" s="48" t="str">
        <f t="array" ref="I12">_xlfn.CONCAT(SUM(IF($C12:$G12&gt;$K12:$O12,1)),":",SUM(IF($C12:$G12&lt;$K12:$O12,1)))</f>
        <v>2:2</v>
      </c>
      <c r="J12" s="48" t="s">
        <v>11</v>
      </c>
      <c r="K12" s="45">
        <v>27</v>
      </c>
      <c r="L12" s="45">
        <v>17</v>
      </c>
      <c r="M12" s="45">
        <v>17</v>
      </c>
      <c r="N12" s="45">
        <v>25</v>
      </c>
      <c r="O12" s="45">
        <v>16</v>
      </c>
      <c r="P12" s="45">
        <v>20.399999999999999</v>
      </c>
      <c r="Q12" s="43"/>
      <c r="R12" s="43"/>
      <c r="S12" s="43"/>
    </row>
    <row r="14" spans="1:19" x14ac:dyDescent="0.4">
      <c r="A14" s="43" t="s">
        <v>194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 t="s">
        <v>195</v>
      </c>
      <c r="N14" s="43"/>
      <c r="O14" s="43"/>
      <c r="P14" s="43"/>
      <c r="Q14" s="43"/>
      <c r="R14" s="43"/>
      <c r="S14" s="43"/>
    </row>
    <row r="15" spans="1:19" x14ac:dyDescent="0.4">
      <c r="A15" s="48" t="s">
        <v>189</v>
      </c>
      <c r="B15" s="48" t="s">
        <v>196</v>
      </c>
      <c r="C15" s="48" t="s">
        <v>197</v>
      </c>
      <c r="D15" s="48" t="s">
        <v>198</v>
      </c>
      <c r="E15" s="48" t="s">
        <v>199</v>
      </c>
      <c r="F15" s="46" t="s">
        <v>200</v>
      </c>
      <c r="G15" s="46" t="s">
        <v>201</v>
      </c>
      <c r="H15" s="46" t="s">
        <v>202</v>
      </c>
      <c r="I15" s="48" t="s">
        <v>203</v>
      </c>
      <c r="J15" s="46" t="s">
        <v>204</v>
      </c>
      <c r="K15" s="46" t="s">
        <v>205</v>
      </c>
      <c r="L15" s="44"/>
      <c r="M15" s="48" t="s">
        <v>206</v>
      </c>
      <c r="N15" s="48" t="s">
        <v>207</v>
      </c>
      <c r="O15" s="48" t="s">
        <v>208</v>
      </c>
      <c r="P15" s="48" t="s">
        <v>209</v>
      </c>
      <c r="Q15" s="43"/>
      <c r="R15" s="43"/>
      <c r="S15" s="43"/>
    </row>
    <row r="16" spans="1:19" x14ac:dyDescent="0.4">
      <c r="A16" s="48" t="s">
        <v>6</v>
      </c>
      <c r="B16" s="45">
        <v>1</v>
      </c>
      <c r="C16" s="45">
        <v>1</v>
      </c>
      <c r="D16" s="45">
        <v>1</v>
      </c>
      <c r="E16" s="45">
        <v>8</v>
      </c>
      <c r="F16" s="45">
        <f>VLOOKUP($B16,$M$16:$P$23,MATCH(RIGHT(F$15,LEN(F$15)-4),$N$15:$P$15,0)+1,FALSE)</f>
        <v>10</v>
      </c>
      <c r="G16" s="45">
        <f t="shared" ref="G16:H23" si="0">VLOOKUP($B16,$M$16:$P$23,MATCH(RIGHT(G$15,LEN(G$15)-4),$N$15:$P$15,0)+1,FALSE)</f>
        <v>9</v>
      </c>
      <c r="H16" s="49">
        <f t="shared" si="0"/>
        <v>2000000</v>
      </c>
      <c r="I16" s="45">
        <v>33</v>
      </c>
      <c r="J16" s="45" t="str">
        <f>IF(RANK($I16,$I$16:$I$23)&lt;=4,REPLACE($A16,2,1,"★")&amp;RANK($I16,$I$16:$I$23)&amp;"등","")</f>
        <v>이★철1등</v>
      </c>
      <c r="K16" s="45" t="str" cm="1">
        <f t="array" ref="K16">fn그래프($B16,COUNTA($A$16:$A$23))</f>
        <v>●●●●●●●</v>
      </c>
      <c r="L16" s="43"/>
      <c r="M16" s="48">
        <v>1</v>
      </c>
      <c r="N16" s="48">
        <v>10</v>
      </c>
      <c r="O16" s="48">
        <v>9</v>
      </c>
      <c r="P16" s="47">
        <v>2000000</v>
      </c>
      <c r="Q16" s="43"/>
      <c r="R16" s="43"/>
      <c r="S16" s="43"/>
    </row>
    <row r="17" spans="1:16" x14ac:dyDescent="0.4">
      <c r="A17" s="48" t="s">
        <v>7</v>
      </c>
      <c r="B17" s="45">
        <v>6</v>
      </c>
      <c r="C17" s="45">
        <v>4</v>
      </c>
      <c r="D17" s="45">
        <v>5</v>
      </c>
      <c r="E17" s="45">
        <v>3</v>
      </c>
      <c r="F17" s="45">
        <f t="shared" ref="F17:F23" si="1">VLOOKUP($B17,$M$16:$P$23,MATCH(RIGHT(F$15,LEN(F$15)-4),$N$15:$P$15,0)+1,FALSE)</f>
        <v>5</v>
      </c>
      <c r="G17" s="45">
        <f t="shared" si="0"/>
        <v>7</v>
      </c>
      <c r="H17" s="49">
        <f t="shared" si="0"/>
        <v>1000000</v>
      </c>
      <c r="I17" s="45">
        <v>30</v>
      </c>
      <c r="J17" s="45" t="str">
        <f t="shared" ref="J17:J23" si="2">IF(RANK($I17,$I$16:$I$23)&lt;=4,REPLACE($A17,2,1,"★")&amp;RANK($I17,$I$16:$I$23)&amp;"등","")</f>
        <v>조★진4등</v>
      </c>
      <c r="K17" s="45" t="str" cm="1">
        <f t="array" ref="K17">fn그래프($B17,COUNTA($A$16:$A$23))</f>
        <v>●●</v>
      </c>
      <c r="L17" s="43"/>
      <c r="M17" s="48">
        <v>2</v>
      </c>
      <c r="N17" s="48">
        <v>9</v>
      </c>
      <c r="O17" s="48">
        <v>9</v>
      </c>
      <c r="P17" s="47">
        <v>1800000</v>
      </c>
    </row>
    <row r="18" spans="1:16" x14ac:dyDescent="0.4">
      <c r="A18" s="48" t="s">
        <v>8</v>
      </c>
      <c r="B18" s="45">
        <v>2</v>
      </c>
      <c r="C18" s="45">
        <v>1</v>
      </c>
      <c r="D18" s="45">
        <v>3</v>
      </c>
      <c r="E18" s="45">
        <v>5</v>
      </c>
      <c r="F18" s="45">
        <f t="shared" si="1"/>
        <v>9</v>
      </c>
      <c r="G18" s="45">
        <f t="shared" si="0"/>
        <v>9</v>
      </c>
      <c r="H18" s="49">
        <f t="shared" si="0"/>
        <v>1800000</v>
      </c>
      <c r="I18" s="45">
        <v>33</v>
      </c>
      <c r="J18" s="45" t="str">
        <f t="shared" si="2"/>
        <v>박★호1등</v>
      </c>
      <c r="K18" s="45" t="str" cm="1">
        <f t="array" ref="K18">fn그래프($B18,COUNTA($A$16:$A$23))</f>
        <v>●●●●●●</v>
      </c>
      <c r="L18" s="43"/>
      <c r="M18" s="48">
        <v>3</v>
      </c>
      <c r="N18" s="48">
        <v>8</v>
      </c>
      <c r="O18" s="48">
        <v>8</v>
      </c>
      <c r="P18" s="47">
        <v>1600000</v>
      </c>
    </row>
    <row r="19" spans="1:16" x14ac:dyDescent="0.4">
      <c r="A19" s="48" t="s">
        <v>9</v>
      </c>
      <c r="B19" s="45">
        <v>4</v>
      </c>
      <c r="C19" s="45">
        <v>8</v>
      </c>
      <c r="D19" s="45">
        <v>5</v>
      </c>
      <c r="E19" s="45">
        <v>3</v>
      </c>
      <c r="F19" s="45">
        <f t="shared" si="1"/>
        <v>7</v>
      </c>
      <c r="G19" s="45">
        <f t="shared" si="0"/>
        <v>8</v>
      </c>
      <c r="H19" s="49">
        <f t="shared" si="0"/>
        <v>1400000</v>
      </c>
      <c r="I19" s="45">
        <v>29</v>
      </c>
      <c r="J19" s="45" t="str">
        <f t="shared" si="2"/>
        <v/>
      </c>
      <c r="K19" s="45" t="str" cm="1">
        <f t="array" ref="K19">fn그래프($B19,COUNTA($A$16:$A$23))</f>
        <v>●●●●</v>
      </c>
      <c r="L19" s="43"/>
      <c r="M19" s="48">
        <v>4</v>
      </c>
      <c r="N19" s="48">
        <v>7</v>
      </c>
      <c r="O19" s="48">
        <v>8</v>
      </c>
      <c r="P19" s="47">
        <v>1400000</v>
      </c>
    </row>
    <row r="20" spans="1:16" x14ac:dyDescent="0.4">
      <c r="A20" s="48" t="s">
        <v>10</v>
      </c>
      <c r="B20" s="45">
        <v>7</v>
      </c>
      <c r="C20" s="45">
        <v>5</v>
      </c>
      <c r="D20" s="45">
        <v>2</v>
      </c>
      <c r="E20" s="45">
        <v>7</v>
      </c>
      <c r="F20" s="45">
        <f t="shared" si="1"/>
        <v>4</v>
      </c>
      <c r="G20" s="45">
        <f t="shared" si="0"/>
        <v>6</v>
      </c>
      <c r="H20" s="49">
        <f t="shared" si="0"/>
        <v>800000</v>
      </c>
      <c r="I20" s="45">
        <v>28</v>
      </c>
      <c r="J20" s="45" t="str">
        <f t="shared" si="2"/>
        <v/>
      </c>
      <c r="K20" s="45" t="str" cm="1">
        <f t="array" ref="K20">fn그래프($B20,COUNTA($A$16:$A$23))</f>
        <v>●</v>
      </c>
      <c r="L20" s="43"/>
      <c r="M20" s="48">
        <v>5</v>
      </c>
      <c r="N20" s="48">
        <v>6</v>
      </c>
      <c r="O20" s="48">
        <v>7</v>
      </c>
      <c r="P20" s="47">
        <v>1200000</v>
      </c>
    </row>
    <row r="21" spans="1:16" x14ac:dyDescent="0.4">
      <c r="A21" s="48" t="s">
        <v>11</v>
      </c>
      <c r="B21" s="45">
        <v>8</v>
      </c>
      <c r="C21" s="45">
        <v>3</v>
      </c>
      <c r="D21" s="45">
        <v>3</v>
      </c>
      <c r="E21" s="45">
        <v>1</v>
      </c>
      <c r="F21" s="45">
        <f t="shared" si="1"/>
        <v>3</v>
      </c>
      <c r="G21" s="45">
        <f t="shared" si="0"/>
        <v>6</v>
      </c>
      <c r="H21" s="49">
        <f t="shared" si="0"/>
        <v>600000</v>
      </c>
      <c r="I21" s="45">
        <v>31</v>
      </c>
      <c r="J21" s="45" t="str">
        <f t="shared" si="2"/>
        <v>노★호3등</v>
      </c>
      <c r="K21" s="45" t="str" cm="1">
        <f t="array" ref="K21">fn그래프($B21,COUNTA($A$16:$A$23))</f>
        <v/>
      </c>
      <c r="L21" s="43"/>
      <c r="M21" s="48">
        <v>6</v>
      </c>
      <c r="N21" s="48">
        <v>5</v>
      </c>
      <c r="O21" s="48">
        <v>7</v>
      </c>
      <c r="P21" s="47">
        <v>1000000</v>
      </c>
    </row>
    <row r="22" spans="1:16" x14ac:dyDescent="0.4">
      <c r="A22" s="48" t="s">
        <v>12</v>
      </c>
      <c r="B22" s="45">
        <v>5</v>
      </c>
      <c r="C22" s="45">
        <v>6</v>
      </c>
      <c r="D22" s="45">
        <v>7</v>
      </c>
      <c r="E22" s="45">
        <v>6</v>
      </c>
      <c r="F22" s="45">
        <f t="shared" si="1"/>
        <v>6</v>
      </c>
      <c r="G22" s="45">
        <f t="shared" si="0"/>
        <v>7</v>
      </c>
      <c r="H22" s="49">
        <f t="shared" si="0"/>
        <v>1200000</v>
      </c>
      <c r="I22" s="45">
        <v>27</v>
      </c>
      <c r="J22" s="45" t="str">
        <f t="shared" si="2"/>
        <v/>
      </c>
      <c r="K22" s="45" t="str" cm="1">
        <f t="array" ref="K22">fn그래프($B22,COUNTA($A$16:$A$23))</f>
        <v>●●●</v>
      </c>
      <c r="L22" s="43"/>
      <c r="M22" s="48">
        <v>7</v>
      </c>
      <c r="N22" s="48">
        <v>4</v>
      </c>
      <c r="O22" s="48">
        <v>6</v>
      </c>
      <c r="P22" s="47">
        <v>800000</v>
      </c>
    </row>
    <row r="23" spans="1:16" x14ac:dyDescent="0.4">
      <c r="A23" s="48" t="s">
        <v>13</v>
      </c>
      <c r="B23" s="45">
        <v>3</v>
      </c>
      <c r="C23" s="45">
        <v>7</v>
      </c>
      <c r="D23" s="45">
        <v>8</v>
      </c>
      <c r="E23" s="45">
        <v>1</v>
      </c>
      <c r="F23" s="45">
        <f t="shared" si="1"/>
        <v>8</v>
      </c>
      <c r="G23" s="45">
        <f t="shared" si="0"/>
        <v>8</v>
      </c>
      <c r="H23" s="49">
        <f t="shared" si="0"/>
        <v>1600000</v>
      </c>
      <c r="I23" s="45">
        <v>29</v>
      </c>
      <c r="J23" s="45" t="str">
        <f t="shared" si="2"/>
        <v/>
      </c>
      <c r="K23" s="45" t="str" cm="1">
        <f t="array" ref="K23">fn그래프($B23,COUNTA($A$16:$A$23))</f>
        <v>●●●●●</v>
      </c>
      <c r="L23" s="43"/>
      <c r="M23" s="48">
        <v>8</v>
      </c>
      <c r="N23" s="48">
        <v>3</v>
      </c>
      <c r="O23" s="48">
        <v>6</v>
      </c>
      <c r="P23" s="47">
        <v>600000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/>
  </sheetViews>
  <sheetFormatPr defaultRowHeight="17.399999999999999" x14ac:dyDescent="0.4"/>
  <cols>
    <col min="1" max="1" width="3.09765625" customWidth="1"/>
    <col min="2" max="2" width="10.59765625" bestFit="1" customWidth="1"/>
    <col min="3" max="3" width="11.19921875" bestFit="1" customWidth="1"/>
    <col min="4" max="5" width="12.296875" bestFit="1" customWidth="1"/>
    <col min="6" max="6" width="14.19921875" bestFit="1" customWidth="1"/>
    <col min="7" max="7" width="18.69921875" bestFit="1" customWidth="1"/>
    <col min="15" max="15" width="11.8984375" customWidth="1"/>
    <col min="19" max="19" width="10.3984375" customWidth="1"/>
  </cols>
  <sheetData>
    <row r="2" spans="2:6" x14ac:dyDescent="0.4">
      <c r="B2" s="38" t="s">
        <v>88</v>
      </c>
      <c r="C2" s="38" t="s">
        <v>24</v>
      </c>
      <c r="D2" t="s">
        <v>181</v>
      </c>
      <c r="E2" t="s">
        <v>182</v>
      </c>
      <c r="F2" t="s">
        <v>183</v>
      </c>
    </row>
    <row r="3" spans="2:6" x14ac:dyDescent="0.4">
      <c r="B3" t="s">
        <v>103</v>
      </c>
      <c r="D3" s="39">
        <v>16.75</v>
      </c>
      <c r="E3" s="40">
        <v>113285.71428571429</v>
      </c>
      <c r="F3" s="40">
        <v>53131000</v>
      </c>
    </row>
    <row r="4" spans="2:6" x14ac:dyDescent="0.4">
      <c r="C4" t="s">
        <v>102</v>
      </c>
      <c r="D4" s="39">
        <v>9</v>
      </c>
      <c r="E4" s="40">
        <v>126000</v>
      </c>
      <c r="F4" s="40">
        <v>1134000</v>
      </c>
    </row>
    <row r="5" spans="2:6" x14ac:dyDescent="0.4">
      <c r="C5" t="s">
        <v>111</v>
      </c>
      <c r="D5" s="39">
        <v>25.5</v>
      </c>
      <c r="E5" s="40">
        <v>43000</v>
      </c>
      <c r="F5" s="40">
        <v>4386000</v>
      </c>
    </row>
    <row r="6" spans="2:6" x14ac:dyDescent="0.4">
      <c r="C6" t="s">
        <v>97</v>
      </c>
      <c r="D6" s="39">
        <v>0</v>
      </c>
      <c r="E6" s="40">
        <v>170500</v>
      </c>
      <c r="F6" s="40">
        <v>0</v>
      </c>
    </row>
    <row r="7" spans="2:6" x14ac:dyDescent="0.4">
      <c r="C7" t="s">
        <v>124</v>
      </c>
      <c r="D7" s="39">
        <v>7</v>
      </c>
      <c r="E7" s="40">
        <v>120000</v>
      </c>
      <c r="F7" s="40">
        <v>1680000</v>
      </c>
    </row>
    <row r="8" spans="2:6" x14ac:dyDescent="0.4">
      <c r="B8" t="s">
        <v>112</v>
      </c>
      <c r="D8" s="39">
        <v>10.4</v>
      </c>
      <c r="E8" s="40">
        <v>81400</v>
      </c>
      <c r="F8" s="40">
        <v>21164000</v>
      </c>
    </row>
    <row r="9" spans="2:6" x14ac:dyDescent="0.4">
      <c r="C9" t="s">
        <v>111</v>
      </c>
      <c r="D9" s="39">
        <v>15</v>
      </c>
      <c r="E9" s="40">
        <v>35000</v>
      </c>
      <c r="F9" s="40">
        <v>525000</v>
      </c>
    </row>
    <row r="10" spans="2:6" x14ac:dyDescent="0.4">
      <c r="C10" t="s">
        <v>97</v>
      </c>
      <c r="D10" s="39">
        <v>5.333333333333333</v>
      </c>
      <c r="E10" s="40">
        <v>106333.33333333333</v>
      </c>
      <c r="F10" s="40">
        <v>5104000</v>
      </c>
    </row>
    <row r="11" spans="2:6" x14ac:dyDescent="0.4">
      <c r="C11" t="s">
        <v>124</v>
      </c>
      <c r="D11" s="39">
        <v>21</v>
      </c>
      <c r="E11" s="40">
        <v>53000</v>
      </c>
      <c r="F11" s="40">
        <v>1113000</v>
      </c>
    </row>
    <row r="12" spans="2:6" x14ac:dyDescent="0.4">
      <c r="B12" t="s">
        <v>98</v>
      </c>
      <c r="D12" s="39">
        <v>8.5</v>
      </c>
      <c r="E12" s="40">
        <v>100750</v>
      </c>
      <c r="F12" s="40">
        <v>13702000</v>
      </c>
    </row>
    <row r="13" spans="2:6" x14ac:dyDescent="0.4">
      <c r="C13" t="s">
        <v>102</v>
      </c>
      <c r="D13" s="39">
        <v>8</v>
      </c>
      <c r="E13" s="40">
        <v>42500</v>
      </c>
      <c r="F13" s="40">
        <v>1360000</v>
      </c>
    </row>
    <row r="14" spans="2:6" x14ac:dyDescent="0.4">
      <c r="C14" t="s">
        <v>97</v>
      </c>
      <c r="D14" s="39">
        <v>9</v>
      </c>
      <c r="E14" s="40">
        <v>159000</v>
      </c>
      <c r="F14" s="40">
        <v>5724000</v>
      </c>
    </row>
    <row r="15" spans="2:6" x14ac:dyDescent="0.4">
      <c r="B15" t="s">
        <v>107</v>
      </c>
      <c r="D15" s="39">
        <v>16</v>
      </c>
      <c r="E15" s="40">
        <v>70666.666666666672</v>
      </c>
      <c r="F15" s="40">
        <v>40704000</v>
      </c>
    </row>
    <row r="16" spans="2:6" x14ac:dyDescent="0.4">
      <c r="C16" t="s">
        <v>102</v>
      </c>
      <c r="D16" s="39">
        <v>16</v>
      </c>
      <c r="E16" s="40">
        <v>110000</v>
      </c>
      <c r="F16" s="40">
        <v>7040000</v>
      </c>
    </row>
    <row r="17" spans="2:6" x14ac:dyDescent="0.4">
      <c r="C17" t="s">
        <v>111</v>
      </c>
      <c r="D17" s="39">
        <v>4</v>
      </c>
      <c r="E17" s="40">
        <v>40000</v>
      </c>
      <c r="F17" s="40">
        <v>160000</v>
      </c>
    </row>
    <row r="18" spans="2:6" x14ac:dyDescent="0.4">
      <c r="C18" t="s">
        <v>97</v>
      </c>
      <c r="D18" s="39">
        <v>27.5</v>
      </c>
      <c r="E18" s="40">
        <v>32500</v>
      </c>
      <c r="F18" s="40">
        <v>3575000</v>
      </c>
    </row>
    <row r="19" spans="2:6" x14ac:dyDescent="0.4">
      <c r="C19" t="s">
        <v>124</v>
      </c>
      <c r="D19" s="39">
        <v>5</v>
      </c>
      <c r="E19" s="40">
        <v>99000</v>
      </c>
      <c r="F19" s="40">
        <v>495000</v>
      </c>
    </row>
    <row r="20" spans="2:6" x14ac:dyDescent="0.4">
      <c r="B20" t="s">
        <v>180</v>
      </c>
      <c r="D20" s="39">
        <v>13.105263157894736</v>
      </c>
      <c r="E20" s="40">
        <v>92136.363636363632</v>
      </c>
      <c r="F20" s="40">
        <v>504723000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G7" sqref="G7"/>
    </sheetView>
  </sheetViews>
  <sheetFormatPr defaultRowHeight="17.399999999999999" x14ac:dyDescent="0.4"/>
  <cols>
    <col min="1" max="1" width="1.59765625" customWidth="1"/>
  </cols>
  <sheetData>
    <row r="2" spans="2:5" x14ac:dyDescent="0.4">
      <c r="B2" s="6" t="s">
        <v>158</v>
      </c>
    </row>
    <row r="3" spans="2:5" x14ac:dyDescent="0.4">
      <c r="B3" s="5" t="s">
        <v>65</v>
      </c>
      <c r="C3" s="5" t="s">
        <v>66</v>
      </c>
      <c r="D3" s="5" t="s">
        <v>67</v>
      </c>
      <c r="E3" s="5" t="s">
        <v>155</v>
      </c>
    </row>
    <row r="4" spans="2:5" x14ac:dyDescent="0.4">
      <c r="B4" s="8" t="s">
        <v>61</v>
      </c>
      <c r="C4" s="8" t="s">
        <v>153</v>
      </c>
      <c r="D4" s="7">
        <v>120</v>
      </c>
      <c r="E4" s="33">
        <v>28</v>
      </c>
    </row>
    <row r="5" spans="2:5" x14ac:dyDescent="0.4">
      <c r="B5" s="8" t="s">
        <v>62</v>
      </c>
      <c r="C5" s="8" t="s">
        <v>153</v>
      </c>
      <c r="D5" s="7">
        <v>7.5</v>
      </c>
      <c r="E5" s="33">
        <v>17</v>
      </c>
    </row>
    <row r="6" spans="2:5" x14ac:dyDescent="0.4">
      <c r="B6" s="8" t="s">
        <v>61</v>
      </c>
      <c r="C6" s="8" t="s">
        <v>154</v>
      </c>
      <c r="D6" s="7">
        <v>51</v>
      </c>
      <c r="E6" s="33">
        <v>36</v>
      </c>
    </row>
    <row r="7" spans="2:5" x14ac:dyDescent="0.4">
      <c r="B7" s="8" t="s">
        <v>62</v>
      </c>
      <c r="C7" s="8" t="s">
        <v>154</v>
      </c>
      <c r="D7" s="7">
        <v>21.4</v>
      </c>
      <c r="E7" s="33">
        <v>37</v>
      </c>
    </row>
    <row r="8" spans="2:5" x14ac:dyDescent="0.4">
      <c r="B8" s="8" t="s">
        <v>59</v>
      </c>
      <c r="C8" s="8" t="s">
        <v>154</v>
      </c>
      <c r="D8" s="7">
        <v>21.9</v>
      </c>
      <c r="E8" s="33">
        <v>45</v>
      </c>
    </row>
    <row r="9" spans="2:5" x14ac:dyDescent="0.4">
      <c r="B9" s="8" t="s">
        <v>59</v>
      </c>
      <c r="C9" s="8" t="s">
        <v>60</v>
      </c>
      <c r="D9" s="7">
        <v>8.5</v>
      </c>
      <c r="E9" s="33">
        <v>71</v>
      </c>
    </row>
    <row r="10" spans="2:5" x14ac:dyDescent="0.4">
      <c r="B10" s="8" t="s">
        <v>64</v>
      </c>
      <c r="C10" s="8" t="s">
        <v>60</v>
      </c>
      <c r="D10" s="7">
        <v>9.6999999999999993</v>
      </c>
      <c r="E10" s="33">
        <v>81</v>
      </c>
    </row>
    <row r="11" spans="2:5" x14ac:dyDescent="0.4">
      <c r="B11" s="8" t="s">
        <v>61</v>
      </c>
      <c r="C11" s="8" t="s">
        <v>151</v>
      </c>
      <c r="D11" s="7">
        <v>141.6</v>
      </c>
      <c r="E11" s="33">
        <v>100</v>
      </c>
    </row>
    <row r="12" spans="2:5" x14ac:dyDescent="0.4">
      <c r="B12" s="8" t="s">
        <v>58</v>
      </c>
      <c r="C12" s="8" t="s">
        <v>151</v>
      </c>
      <c r="D12" s="7">
        <v>64.599999999999994</v>
      </c>
      <c r="E12" s="33">
        <v>100</v>
      </c>
    </row>
    <row r="13" spans="2:5" x14ac:dyDescent="0.4">
      <c r="B13" s="8" t="s">
        <v>57</v>
      </c>
      <c r="C13" s="8" t="s">
        <v>151</v>
      </c>
      <c r="D13" s="7">
        <v>83.8</v>
      </c>
      <c r="E13" s="33">
        <v>104</v>
      </c>
    </row>
    <row r="14" spans="2:5" x14ac:dyDescent="0.4">
      <c r="B14" s="8" t="s">
        <v>62</v>
      </c>
      <c r="C14" s="8" t="s">
        <v>151</v>
      </c>
      <c r="D14" s="7">
        <v>57.6</v>
      </c>
      <c r="E14" s="33">
        <v>117</v>
      </c>
    </row>
    <row r="15" spans="2:5" x14ac:dyDescent="0.4">
      <c r="B15" s="8" t="s">
        <v>64</v>
      </c>
      <c r="C15" s="8" t="s">
        <v>151</v>
      </c>
      <c r="D15" s="7">
        <v>53.5</v>
      </c>
      <c r="E15" s="33">
        <v>152</v>
      </c>
    </row>
    <row r="16" spans="2:5" x14ac:dyDescent="0.4">
      <c r="B16" s="8" t="s">
        <v>63</v>
      </c>
      <c r="C16" s="8" t="s">
        <v>151</v>
      </c>
      <c r="D16" s="7">
        <v>67.900000000000006</v>
      </c>
      <c r="E16" s="33">
        <v>154</v>
      </c>
    </row>
    <row r="17" spans="2:5" x14ac:dyDescent="0.4">
      <c r="B17" s="8" t="s">
        <v>59</v>
      </c>
      <c r="C17" s="8" t="s">
        <v>151</v>
      </c>
      <c r="D17" s="7">
        <v>48.1</v>
      </c>
      <c r="E17" s="33">
        <v>173</v>
      </c>
    </row>
    <row r="18" spans="2:5" x14ac:dyDescent="0.4">
      <c r="B18" s="8" t="s">
        <v>58</v>
      </c>
      <c r="C18" s="8" t="s">
        <v>152</v>
      </c>
      <c r="D18" s="7">
        <v>321</v>
      </c>
      <c r="E18" s="33">
        <v>73</v>
      </c>
    </row>
    <row r="19" spans="2:5" x14ac:dyDescent="0.4">
      <c r="B19" s="8" t="s">
        <v>57</v>
      </c>
      <c r="C19" s="8" t="s">
        <v>152</v>
      </c>
      <c r="D19" s="7">
        <v>247</v>
      </c>
      <c r="E19" s="33">
        <v>105</v>
      </c>
    </row>
    <row r="20" spans="2:5" x14ac:dyDescent="0.4">
      <c r="B20" s="8" t="s">
        <v>64</v>
      </c>
      <c r="C20" s="8" t="s">
        <v>152</v>
      </c>
      <c r="D20" s="7">
        <v>24.3</v>
      </c>
      <c r="E20" s="33">
        <v>46</v>
      </c>
    </row>
    <row r="21" spans="2:5" x14ac:dyDescent="0.4">
      <c r="B21" s="8" t="s">
        <v>62</v>
      </c>
      <c r="C21" s="8" t="s">
        <v>152</v>
      </c>
      <c r="D21" s="7">
        <v>52.4</v>
      </c>
      <c r="E21" s="33">
        <v>59</v>
      </c>
    </row>
    <row r="22" spans="2:5" x14ac:dyDescent="0.4">
      <c r="B22" s="8" t="s">
        <v>63</v>
      </c>
      <c r="C22" s="8" t="s">
        <v>152</v>
      </c>
      <c r="D22" s="7">
        <v>32.299999999999997</v>
      </c>
      <c r="E22" s="33">
        <v>74</v>
      </c>
    </row>
    <row r="23" spans="2:5" x14ac:dyDescent="0.4">
      <c r="B23" s="8" t="s">
        <v>61</v>
      </c>
      <c r="C23" s="8" t="s">
        <v>152</v>
      </c>
      <c r="D23" s="7">
        <v>88.3</v>
      </c>
      <c r="E23" s="33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24614275-7142-46A1-AF3E-3D6E8AD535A7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10" workbookViewId="0">
      <selection activeCell="N21" sqref="N21"/>
    </sheetView>
  </sheetViews>
  <sheetFormatPr defaultRowHeight="17.399999999999999" x14ac:dyDescent="0.4"/>
  <cols>
    <col min="1" max="1" width="1.59765625" customWidth="1"/>
    <col min="2" max="2" width="10.09765625" customWidth="1"/>
    <col min="3" max="7" width="9.59765625" customWidth="1"/>
  </cols>
  <sheetData>
    <row r="2" spans="2:7" x14ac:dyDescent="0.4">
      <c r="B2" s="6" t="s">
        <v>156</v>
      </c>
    </row>
    <row r="3" spans="2:7" x14ac:dyDescent="0.4">
      <c r="G3" t="s">
        <v>56</v>
      </c>
    </row>
    <row r="4" spans="2:7" x14ac:dyDescent="0.4">
      <c r="B4" s="4" t="s">
        <v>14</v>
      </c>
      <c r="C4" s="4" t="s">
        <v>51</v>
      </c>
      <c r="D4" s="4" t="s">
        <v>52</v>
      </c>
      <c r="E4" s="4" t="s">
        <v>53</v>
      </c>
      <c r="F4" s="4" t="s">
        <v>54</v>
      </c>
      <c r="G4" s="4" t="s">
        <v>55</v>
      </c>
    </row>
    <row r="5" spans="2:7" x14ac:dyDescent="0.4">
      <c r="B5" s="1" t="s">
        <v>21</v>
      </c>
      <c r="C5" s="2">
        <v>4973</v>
      </c>
      <c r="D5" s="2">
        <v>4973</v>
      </c>
      <c r="E5" s="2">
        <v>395</v>
      </c>
      <c r="F5" s="2">
        <v>142</v>
      </c>
      <c r="G5" s="2">
        <v>58</v>
      </c>
    </row>
    <row r="6" spans="2:7" x14ac:dyDescent="0.4">
      <c r="B6" s="1" t="s">
        <v>20</v>
      </c>
      <c r="C6" s="2">
        <v>14220</v>
      </c>
      <c r="D6" s="2">
        <v>14091</v>
      </c>
      <c r="E6" s="2">
        <v>133</v>
      </c>
      <c r="F6" s="2">
        <v>185</v>
      </c>
      <c r="G6" s="2">
        <v>96</v>
      </c>
    </row>
    <row r="7" spans="2:7" x14ac:dyDescent="0.4">
      <c r="B7" s="1" t="s">
        <v>15</v>
      </c>
      <c r="C7" s="2">
        <v>5281</v>
      </c>
      <c r="D7" s="2">
        <v>5212</v>
      </c>
      <c r="E7" s="2">
        <v>282</v>
      </c>
      <c r="F7" s="2">
        <v>158</v>
      </c>
      <c r="G7" s="2">
        <v>69</v>
      </c>
    </row>
    <row r="8" spans="2:7" x14ac:dyDescent="0.4">
      <c r="B8" s="1" t="s">
        <v>22</v>
      </c>
      <c r="C8" s="2">
        <v>18349</v>
      </c>
      <c r="D8" s="2">
        <v>16370</v>
      </c>
      <c r="E8" s="2">
        <v>692</v>
      </c>
      <c r="F8" s="2">
        <v>207</v>
      </c>
      <c r="G8" s="2">
        <v>1080</v>
      </c>
    </row>
    <row r="9" spans="2:7" x14ac:dyDescent="0.4">
      <c r="B9" s="1" t="s">
        <v>16</v>
      </c>
      <c r="C9" s="2">
        <v>33935</v>
      </c>
      <c r="D9" s="2">
        <v>28037</v>
      </c>
      <c r="E9" s="2">
        <v>743</v>
      </c>
      <c r="F9" s="2">
        <v>143</v>
      </c>
      <c r="G9" s="2">
        <v>5012</v>
      </c>
    </row>
    <row r="10" spans="2:7" x14ac:dyDescent="0.4">
      <c r="B10" s="1" t="s">
        <v>19</v>
      </c>
      <c r="C10" s="2">
        <v>22241</v>
      </c>
      <c r="D10" s="2">
        <v>17131</v>
      </c>
      <c r="E10" s="2">
        <v>3420</v>
      </c>
      <c r="F10" s="2">
        <v>147</v>
      </c>
      <c r="G10" s="2">
        <v>1543</v>
      </c>
    </row>
    <row r="11" spans="2:7" x14ac:dyDescent="0.4">
      <c r="B11" s="1" t="s">
        <v>23</v>
      </c>
      <c r="C11" s="2">
        <v>16879</v>
      </c>
      <c r="D11" s="2">
        <v>16391</v>
      </c>
      <c r="E11" s="2">
        <v>156</v>
      </c>
      <c r="F11" s="2">
        <v>173</v>
      </c>
      <c r="G11" s="2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G15" sqref="G15"/>
    </sheetView>
  </sheetViews>
  <sheetFormatPr defaultRowHeight="17.399999999999999" x14ac:dyDescent="0.4"/>
  <cols>
    <col min="1" max="1" width="1.59765625" customWidth="1"/>
    <col min="2" max="2" width="16.19921875" bestFit="1" customWidth="1"/>
    <col min="3" max="6" width="9.3984375" customWidth="1"/>
    <col min="7" max="7" width="12.3984375" bestFit="1" customWidth="1"/>
    <col min="8" max="8" width="9.3984375" customWidth="1"/>
  </cols>
  <sheetData>
    <row r="2" spans="2:8" x14ac:dyDescent="0.4">
      <c r="B2" s="6" t="s">
        <v>84</v>
      </c>
    </row>
    <row r="3" spans="2:8" x14ac:dyDescent="0.4">
      <c r="B3" s="5" t="s">
        <v>83</v>
      </c>
      <c r="C3" s="9" t="s">
        <v>77</v>
      </c>
      <c r="D3" s="9" t="s">
        <v>78</v>
      </c>
      <c r="E3" s="9" t="s">
        <v>79</v>
      </c>
      <c r="F3" s="9" t="s">
        <v>80</v>
      </c>
      <c r="G3" s="9" t="s">
        <v>81</v>
      </c>
      <c r="H3" s="9" t="s">
        <v>82</v>
      </c>
    </row>
    <row r="4" spans="2:8" x14ac:dyDescent="0.4">
      <c r="B4" s="10" t="s">
        <v>68</v>
      </c>
      <c r="C4" s="41">
        <v>7.4</v>
      </c>
      <c r="D4" s="41">
        <v>7.5</v>
      </c>
      <c r="E4" s="41">
        <v>6.2</v>
      </c>
      <c r="F4" s="41">
        <v>7.4</v>
      </c>
      <c r="G4" s="41">
        <v>5.8</v>
      </c>
      <c r="H4" s="41">
        <v>7</v>
      </c>
    </row>
    <row r="5" spans="2:8" x14ac:dyDescent="0.4">
      <c r="B5" s="10" t="s">
        <v>69</v>
      </c>
      <c r="C5" s="41">
        <v>19.399999999999999</v>
      </c>
      <c r="D5" s="41">
        <v>22.5</v>
      </c>
      <c r="E5" s="41">
        <v>8.3000000000000007</v>
      </c>
      <c r="F5" s="41" t="s">
        <v>157</v>
      </c>
      <c r="G5" s="41">
        <v>3.8</v>
      </c>
      <c r="H5" s="41">
        <v>9.9</v>
      </c>
    </row>
    <row r="6" spans="2:8" x14ac:dyDescent="0.4">
      <c r="B6" s="10" t="s">
        <v>70</v>
      </c>
      <c r="C6" s="41">
        <v>2</v>
      </c>
      <c r="D6" s="41">
        <v>5.4</v>
      </c>
      <c r="E6" s="41">
        <v>7.3</v>
      </c>
      <c r="F6" s="41">
        <v>9.1</v>
      </c>
      <c r="G6" s="41">
        <v>6.6</v>
      </c>
      <c r="H6" s="41">
        <v>7.7</v>
      </c>
    </row>
    <row r="7" spans="2:8" x14ac:dyDescent="0.4">
      <c r="B7" s="10" t="s">
        <v>71</v>
      </c>
      <c r="C7" s="41">
        <v>-4.4000000000000004</v>
      </c>
      <c r="D7" s="41">
        <v>0</v>
      </c>
      <c r="E7" s="41">
        <v>6.7</v>
      </c>
      <c r="F7" s="41">
        <v>10</v>
      </c>
      <c r="G7" s="41">
        <v>7.9</v>
      </c>
      <c r="H7" s="41">
        <v>6.5</v>
      </c>
    </row>
    <row r="8" spans="2:8" x14ac:dyDescent="0.4">
      <c r="B8" s="10" t="s">
        <v>72</v>
      </c>
      <c r="C8" s="41" t="s">
        <v>157</v>
      </c>
      <c r="D8" s="41">
        <v>-0.7</v>
      </c>
      <c r="E8" s="41">
        <v>7.4</v>
      </c>
      <c r="F8" s="41">
        <v>13</v>
      </c>
      <c r="G8" s="41">
        <v>9.1999999999999993</v>
      </c>
      <c r="H8" s="41">
        <v>0</v>
      </c>
    </row>
    <row r="9" spans="2:8" x14ac:dyDescent="0.4">
      <c r="B9" s="10" t="s">
        <v>73</v>
      </c>
      <c r="C9" s="41">
        <v>-39.5</v>
      </c>
      <c r="D9" s="41">
        <v>-25</v>
      </c>
      <c r="E9" s="41">
        <v>-16.899999999999999</v>
      </c>
      <c r="F9" s="41">
        <v>20</v>
      </c>
      <c r="G9" s="41">
        <v>-14.5</v>
      </c>
      <c r="H9" s="41">
        <v>-9.1999999999999993</v>
      </c>
    </row>
    <row r="10" spans="2:8" x14ac:dyDescent="0.4">
      <c r="B10" s="10" t="s">
        <v>74</v>
      </c>
      <c r="C10" s="41">
        <v>-34.799999999999997</v>
      </c>
      <c r="D10" s="41">
        <v>-27.8</v>
      </c>
      <c r="E10" s="41">
        <v>-20.5</v>
      </c>
      <c r="F10" s="41">
        <v>-3.3</v>
      </c>
      <c r="G10" s="41" t="s">
        <v>157</v>
      </c>
      <c r="H10" s="41">
        <v>-15.3</v>
      </c>
    </row>
    <row r="11" spans="2:8" x14ac:dyDescent="0.4">
      <c r="B11" s="10" t="s">
        <v>75</v>
      </c>
      <c r="C11" s="41">
        <v>-30.1</v>
      </c>
      <c r="D11" s="41">
        <v>-27.2</v>
      </c>
      <c r="E11" s="41">
        <v>-24.7</v>
      </c>
      <c r="F11" s="41">
        <v>-12.7</v>
      </c>
      <c r="G11" s="41">
        <v>-25.7</v>
      </c>
      <c r="H11" s="41">
        <v>-25.7</v>
      </c>
    </row>
    <row r="12" spans="2:8" x14ac:dyDescent="0.4">
      <c r="B12" s="11" t="s">
        <v>76</v>
      </c>
      <c r="C12" s="41">
        <v>0.4</v>
      </c>
      <c r="D12" s="41">
        <v>0.1</v>
      </c>
      <c r="E12" s="41" t="s">
        <v>157</v>
      </c>
      <c r="F12" s="41">
        <v>2.7</v>
      </c>
      <c r="G12" s="41">
        <v>-5.0999999999999996</v>
      </c>
      <c r="H12" s="41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1</xdr:col>
                    <xdr:colOff>1226820</xdr:colOff>
                    <xdr:row>12</xdr:row>
                    <xdr:rowOff>213360</xdr:rowOff>
                  </from>
                  <to>
                    <xdr:col>4</xdr:col>
                    <xdr:colOff>0</xdr:colOff>
                    <xdr:row>14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5" name="Button 4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12</xdr:row>
                    <xdr:rowOff>205740</xdr:rowOff>
                  </from>
                  <to>
                    <xdr:col>7</xdr:col>
                    <xdr:colOff>7620</xdr:colOff>
                    <xdr:row>15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workbookViewId="0">
      <selection activeCell="I17" sqref="I17"/>
    </sheetView>
  </sheetViews>
  <sheetFormatPr defaultRowHeight="17.399999999999999" x14ac:dyDescent="0.4"/>
  <cols>
    <col min="3" max="3" width="14.8984375" customWidth="1"/>
    <col min="5" max="5" width="13" bestFit="1" customWidth="1"/>
    <col min="6" max="6" width="11" bestFit="1" customWidth="1"/>
    <col min="9" max="9" width="15.3984375" customWidth="1"/>
    <col min="10" max="10" width="11" bestFit="1" customWidth="1"/>
    <col min="11" max="11" width="9.3984375" bestFit="1" customWidth="1"/>
  </cols>
  <sheetData>
    <row r="2" spans="2:11" x14ac:dyDescent="0.4">
      <c r="B2" t="s">
        <v>1</v>
      </c>
    </row>
    <row r="3" spans="2:11" x14ac:dyDescent="0.4">
      <c r="B3" s="4" t="s">
        <v>169</v>
      </c>
      <c r="C3" s="4" t="s">
        <v>170</v>
      </c>
      <c r="D3" s="4" t="s">
        <v>17</v>
      </c>
      <c r="E3" s="4" t="s">
        <v>171</v>
      </c>
      <c r="F3" s="4" t="s">
        <v>172</v>
      </c>
      <c r="G3" s="4" t="s">
        <v>18</v>
      </c>
      <c r="I3" s="4" t="s">
        <v>170</v>
      </c>
      <c r="J3" s="4" t="s">
        <v>172</v>
      </c>
      <c r="K3" s="4" t="s">
        <v>0</v>
      </c>
    </row>
    <row r="4" spans="2:11" x14ac:dyDescent="0.4">
      <c r="B4" s="4" t="s">
        <v>173</v>
      </c>
      <c r="C4" s="4" t="s">
        <v>159</v>
      </c>
      <c r="D4" s="4" t="s">
        <v>176</v>
      </c>
      <c r="E4" s="4"/>
      <c r="F4" s="4">
        <v>10</v>
      </c>
      <c r="G4" s="4">
        <v>120000</v>
      </c>
      <c r="I4" s="4" t="s">
        <v>160</v>
      </c>
      <c r="J4" s="4">
        <v>10</v>
      </c>
      <c r="K4" s="3">
        <v>120000</v>
      </c>
    </row>
    <row r="5" spans="2:11" x14ac:dyDescent="0.4">
      <c r="B5" s="4" t="s">
        <v>175</v>
      </c>
      <c r="C5" s="4" t="s">
        <v>162</v>
      </c>
      <c r="D5" s="4" t="s">
        <v>174</v>
      </c>
      <c r="E5" s="4">
        <v>1</v>
      </c>
      <c r="F5" s="4">
        <v>10</v>
      </c>
      <c r="G5" s="4">
        <v>108000</v>
      </c>
      <c r="I5" s="4" t="s">
        <v>161</v>
      </c>
      <c r="J5" s="4">
        <v>8</v>
      </c>
      <c r="K5" s="3">
        <v>96000</v>
      </c>
    </row>
    <row r="6" spans="2:11" x14ac:dyDescent="0.4">
      <c r="B6" s="4"/>
      <c r="C6" s="4"/>
      <c r="D6" s="4"/>
      <c r="E6" s="4"/>
      <c r="F6" s="4"/>
      <c r="G6" s="4"/>
      <c r="I6" s="4" t="s">
        <v>163</v>
      </c>
      <c r="J6" s="4">
        <v>10</v>
      </c>
      <c r="K6" s="3">
        <v>120000</v>
      </c>
    </row>
    <row r="7" spans="2:11" x14ac:dyDescent="0.4">
      <c r="B7" s="4"/>
      <c r="C7" s="4"/>
      <c r="D7" s="4"/>
      <c r="E7" s="4"/>
      <c r="F7" s="4"/>
      <c r="G7" s="4"/>
      <c r="I7" s="4" t="s">
        <v>164</v>
      </c>
      <c r="J7" s="4">
        <v>8</v>
      </c>
      <c r="K7" s="3">
        <v>96000</v>
      </c>
    </row>
    <row r="8" spans="2:11" x14ac:dyDescent="0.4">
      <c r="B8" s="4"/>
      <c r="C8" s="4"/>
      <c r="D8" s="4"/>
      <c r="E8" s="4"/>
      <c r="F8" s="4"/>
      <c r="G8" s="4"/>
      <c r="I8" s="4" t="s">
        <v>165</v>
      </c>
      <c r="J8" s="4">
        <v>10</v>
      </c>
      <c r="K8" s="3">
        <v>120000</v>
      </c>
    </row>
    <row r="9" spans="2:11" x14ac:dyDescent="0.4">
      <c r="B9" s="4"/>
      <c r="C9" s="4"/>
      <c r="D9" s="4"/>
      <c r="E9" s="4"/>
      <c r="F9" s="4"/>
      <c r="G9" s="4"/>
      <c r="I9" s="4" t="s">
        <v>166</v>
      </c>
      <c r="J9" s="4">
        <v>8</v>
      </c>
      <c r="K9" s="3">
        <v>96000</v>
      </c>
    </row>
    <row r="10" spans="2:11" x14ac:dyDescent="0.4">
      <c r="B10" s="4"/>
      <c r="C10" s="4"/>
      <c r="D10" s="4"/>
      <c r="E10" s="4"/>
      <c r="F10" s="4"/>
      <c r="G10" s="4"/>
      <c r="I10" s="4" t="s">
        <v>167</v>
      </c>
      <c r="J10" s="4">
        <v>10</v>
      </c>
      <c r="K10" s="3">
        <v>50000</v>
      </c>
    </row>
    <row r="11" spans="2:11" x14ac:dyDescent="0.4">
      <c r="B11" s="4"/>
      <c r="C11" s="4"/>
      <c r="D11" s="4"/>
      <c r="E11" s="4"/>
      <c r="F11" s="4"/>
      <c r="G11" s="4"/>
      <c r="I11" s="4" t="s">
        <v>168</v>
      </c>
      <c r="J11" s="4">
        <v>8</v>
      </c>
      <c r="K11" s="3">
        <v>40000</v>
      </c>
    </row>
    <row r="12" spans="2:11" x14ac:dyDescent="0.4">
      <c r="B12" s="4"/>
      <c r="C12" s="4"/>
      <c r="D12" s="4"/>
      <c r="E12" s="4"/>
      <c r="F12" s="4"/>
      <c r="G12" s="4"/>
    </row>
    <row r="13" spans="2:11" x14ac:dyDescent="0.4">
      <c r="B13" s="4"/>
      <c r="C13" s="4"/>
      <c r="D13" s="4"/>
      <c r="E13" s="4"/>
      <c r="F13" s="4"/>
      <c r="G13" s="4"/>
      <c r="J13" s="34"/>
    </row>
    <row r="14" spans="2:11" x14ac:dyDescent="0.4">
      <c r="B14" s="4"/>
      <c r="C14" s="4"/>
      <c r="D14" s="4"/>
      <c r="E14" s="4"/>
      <c r="F14" s="4"/>
      <c r="G14" s="4"/>
    </row>
    <row r="15" spans="2:11" x14ac:dyDescent="0.4">
      <c r="B15" s="4"/>
      <c r="C15" s="4"/>
      <c r="D15" s="4"/>
      <c r="E15" s="4"/>
      <c r="F15" s="4"/>
      <c r="G15" s="4"/>
    </row>
    <row r="16" spans="2:11" x14ac:dyDescent="0.4">
      <c r="B16" s="4"/>
      <c r="C16" s="4"/>
      <c r="D16" s="4"/>
      <c r="E16" s="4"/>
      <c r="F16" s="4"/>
      <c r="G16" s="4"/>
    </row>
    <row r="17" spans="2:7" x14ac:dyDescent="0.4">
      <c r="B17" s="4"/>
      <c r="C17" s="4"/>
      <c r="D17" s="4"/>
      <c r="E17" s="4"/>
      <c r="F17" s="4"/>
      <c r="G17" s="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129540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1 J 1 q X H s B m M y k A A A A 9 g A A A B I A H A B D b 2 5 m a W c v U G F j a 2 F n Z S 5 4 b W w g o h g A K K A U A A A A A A A A A A A A A A A A A A A A A A A A A A A A h Y 8 9 D o I w A I W v Q r r T P 2 J C S C m D o 5 I Y T Y x r U y s 0 Q G t o s d z N w S N 5 B T G K u j m + 7 3 3 D e / f r j R V j 1 0 Y X 1 T t t T Q 4 I x C B S R t q j N l U O B n + K U 1 B w t h G y E Z W K J t m 4 b H T H H N T e n z O E Q g g w J N D 2 F a I Y E 3 Q o 1 z t Z q 0 6 A j 6 z / y 7 E 2 z g s j F e B s / x r D K S Q L A h O a Q s z Q D F m p z V e g 0 9 5 n + w P Z c m j 9 0 C v e 2 H i 1 Z W i O D L 0 / 8 A d Q S w M E F A A C A A g A 1 J 1 q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S d a l w o i k e 4 D g A A A B E A A A A T A B w A R m 9 y b X V s Y X M v U 2 V j d G l v b j E u b S C i G A A o o B Q A A A A A A A A A A A A A A A A A A A A A A A A A A A A r T k 0 u y c z P U w i G 0 I b W A F B L A Q I t A B Q A A g A I A N S d a l x 7 A Z j M p A A A A P Y A A A A S A A A A A A A A A A A A A A A A A A A A A A B D b 2 5 m a W c v U G F j a 2 F n Z S 5 4 b W x Q S w E C L Q A U A A I A C A D U n W p c D 8 r p q 6 Q A A A D p A A A A E w A A A A A A A A A A A A A A A A D w A A A A W 0 N v b n R l b n R f V H l w Z X N d L n h t b F B L A Q I t A B Q A A g A I A N S d a l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f g z J g k j Z d Q Z x m k T 6 + K l 6 U A A A A A A I A A A A A A B B m A A A A A Q A A I A A A A B L 5 Q l y u w q s a m l d j 3 0 M B b O R H N p D m T r C T r x T G H R x 9 x H N Q A A A A A A 6 A A A A A A g A A I A A A A I V B m 5 M M P 1 E B M r b r O 9 s G x l S f n R H B m 2 g k w T o j m g b g f X Y G U A A A A A t P B I W z C A / 4 1 1 K f 8 3 A O v s 8 x t M D v l 2 e j B L E Z D N j d x f 8 / I I 8 V j h R 0 l q A j J k S P u 1 / p y j Z I N / W j d p g R d d F Z / B 3 M T h 8 o l I d Q p F E u V r h 5 c i 8 6 X A X 5 Q A A A A J S C p p N 5 t n n 9 a j u l 0 w E X 4 V y n Z W d 2 p L H 4 R E z 4 y H Y Q E Q R u S / y R i + U J Y J l U w T D M Y k G P R f 5 O y N / 8 r I c j 8 Z X 0 B Z f H H g o = < / D a t a M a s h u p > 
</file>

<file path=customXml/itemProps1.xml><?xml version="1.0" encoding="utf-8"?>
<ds:datastoreItem xmlns:ds="http://schemas.openxmlformats.org/officeDocument/2006/customXml" ds:itemID="{F23BFD51-7934-44BC-8E0A-117DF246131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다훈 강</cp:lastModifiedBy>
  <cp:lastPrinted>2026-02-13T16:12:08Z</cp:lastPrinted>
  <dcterms:created xsi:type="dcterms:W3CDTF">2024-02-20T09:18:11Z</dcterms:created>
  <dcterms:modified xsi:type="dcterms:W3CDTF">2026-03-12T13:30:06Z</dcterms:modified>
</cp:coreProperties>
</file>