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samsung\Desktop\2026_컴활1급_실기_총정리(20251021)\길벗컴활1급총정리\기출\02회\"/>
    </mc:Choice>
  </mc:AlternateContent>
  <xr:revisionPtr revIDLastSave="0" documentId="13_ncr:1_{9AA02CD5-7326-466E-9326-C4CCDE75115D}" xr6:coauthVersionLast="47" xr6:coauthVersionMax="47" xr10:uidLastSave="{00000000-0000-0000-0000-000000000000}"/>
  <bookViews>
    <workbookView xWindow="-96" yWindow="-96" windowWidth="19392" windowHeight="10392" firstSheet="2" activeTab="7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eta.LEN" hidden="1" xlm="1">#NAME?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2" l="1"/>
  <c r="G16" i="2"/>
  <c r="H16" i="2"/>
  <c r="G17" i="2"/>
  <c r="H17" i="2"/>
  <c r="G18" i="2"/>
  <c r="H18" i="2"/>
  <c r="G19" i="2"/>
  <c r="H19" i="2"/>
  <c r="G20" i="2"/>
  <c r="H20" i="2"/>
  <c r="G21" i="2"/>
  <c r="H21" i="2"/>
  <c r="G22" i="2"/>
  <c r="H22" i="2"/>
  <c r="G23" i="2"/>
  <c r="F17" i="2"/>
  <c r="F18" i="2"/>
  <c r="F19" i="2"/>
  <c r="F20" i="2"/>
  <c r="F21" i="2"/>
  <c r="F22" i="2"/>
  <c r="F23" i="2"/>
  <c r="F16" i="2"/>
  <c r="I6" i="2" a="1"/>
  <c r="I6" i="2" s="1"/>
  <c r="I7" i="2" a="1"/>
  <c r="I7" i="2" s="1"/>
  <c r="I8" i="2" a="1"/>
  <c r="I8" i="2" s="1"/>
  <c r="I9" i="2" a="1"/>
  <c r="I9" i="2"/>
  <c r="I10" i="2" a="1"/>
  <c r="I10" i="2" s="1"/>
  <c r="I11" i="2" a="1"/>
  <c r="I11" i="2"/>
  <c r="I12" i="2" a="1"/>
  <c r="I12" i="2" s="1"/>
  <c r="I5" i="2" a="1"/>
  <c r="I5" i="2" s="1"/>
  <c r="S6" i="2" a="1"/>
  <c r="S6" i="2" s="1"/>
  <c r="S7" i="2" a="1"/>
  <c r="S7" i="2"/>
  <c r="S8" i="2" a="1"/>
  <c r="S8" i="2" s="1"/>
  <c r="S5" i="2" a="1"/>
  <c r="S5" i="2" s="1"/>
  <c r="J17" i="2"/>
  <c r="J18" i="2"/>
  <c r="J19" i="2"/>
  <c r="J20" i="2"/>
  <c r="J21" i="2"/>
  <c r="J22" i="2"/>
  <c r="J23" i="2"/>
  <c r="J16" i="2"/>
  <c r="B26" i="9"/>
  <c r="P12" i="2"/>
  <c r="H12" i="2"/>
  <c r="P11" i="2"/>
  <c r="H11" i="2"/>
  <c r="P10" i="2"/>
  <c r="H10" i="2"/>
  <c r="P9" i="2"/>
  <c r="H9" i="2"/>
  <c r="P8" i="2"/>
  <c r="H8" i="2"/>
  <c r="P7" i="2"/>
  <c r="H7" i="2"/>
  <c r="P6" i="2"/>
  <c r="H6" i="2"/>
  <c r="P5" i="2"/>
  <c r="H5" i="2"/>
  <c r="K17" i="2" a="1"/>
  <c r="K19" i="2" a="1"/>
  <c r="K21" i="2" a="1"/>
  <c r="K20" i="2" a="1"/>
  <c r="K22" i="2" a="1"/>
  <c r="K23" i="2" a="1"/>
  <c r="K18" i="2" a="1"/>
  <c r="K16" i="2" a="1"/>
  <c r="K18" i="2" l="1"/>
  <c r="K23" i="2"/>
  <c r="K22" i="2"/>
  <c r="K20" i="2"/>
  <c r="K21" i="2"/>
  <c r="K19" i="2"/>
  <c r="K17" i="2"/>
  <c r="K16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2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3" xr16:uid="{99EF6AC3-7509-4C8E-9A34-2A55E1D8F474}" sourceFile="C:\Users\samsung\Desktop\2026_컴활1급_실기_총정리(20251021)\길벗컴활1급총정리\기출\02회\판매현황.xlsx" keepAlive="1" name="판매현황1" type="5" refreshedVersion="8" background="1">
    <dbPr connection="Provider=Microsoft.ACE.OLEDB.12.0;User ID=Admin;Data Source=C:\Users\samsung\Desktop\2026_컴활1급_실기_총정리(20251021)\길벗컴활1급총정리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<sst xmlns="http://schemas.openxmlformats.org/spreadsheetml/2006/main" count="357" uniqueCount="207">
  <si>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</si>
  <si>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</si>
  <si>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</si>
  <si>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</si>
  <si>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</si>
  <si>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</si>
  <si>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</si>
  <si>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</si>
  <si>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</si>
  <si>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</si>
  <si>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</si>
  <si>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</si>
  <si>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</si>
  <si>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</si>
  <si>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</si>
  <si>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</si>
  <si>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</si>
  <si>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</si>
  <si>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</si>
  <si>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</si>
  <si>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</si>
  <si>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</si>
  <si>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</si>
  <si>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</si>
  <si>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</si>
  <si>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</si>
  <si>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</si>
  <si>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</si>
  <si>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</si>
  <si>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</si>
  <si>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</si>
  <si>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</si>
  <si>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</si>
  <si>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</si>
  <si>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</si>
  <si>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</si>
  <si>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</si>
  <si>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</si>
  <si>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</si>
  <si>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</si>
  <si>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</si>
  <si>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</si>
  <si>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</si>
  <si>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</si>
  <si>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</si>
  <si>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</si>
  <si>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</si>
  <si>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</si>
  <si>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</si>
  <si>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</si>
  <si>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</si>
  <si>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</si>
  <si>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</si>
  <si>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</si>
  <si>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</si>
  <si>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</si>
  <si>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</si>
  <si>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</si>
  <si>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</si>
  <si>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</si>
  <si>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</si>
  <si>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</si>
  <si>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</si>
  <si>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</si>
  <si>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</si>
  <si>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</si>
  <si>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</si>
  <si>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</si>
  <si>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</si>
  <si>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</si>
  <si>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</si>
  <si>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</si>
  <si>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</si>
  <si>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</si>
  <si>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</si>
  <si>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</si>
  <si>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</si>
  <si>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</si>
  <si>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</si>
  <si>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</si>
  <si>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</si>
  <si>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</si>
  <si>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</si>
  <si>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</si>
  <si>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</si>
  <si>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</si>
  <si>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</si>
  <si>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</si>
  <si>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</si>
  <si>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</si>
  <si>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</si>
  <si>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</si>
  <si>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</si>
  <si>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</si>
  <si>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</si>
  <si>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</si>
  <si>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</si>
  <si>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</si>
  <si>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</si>
  <si>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</si>
  <si>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</si>
  <si>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</si>
  <si>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</si>
  <si>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</si>
  <si>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</si>
  <si>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</si>
  <si>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</si>
  <si>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</si>
  <si>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</si>
  <si>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</si>
  <si>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</si>
  <si>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</si>
  <si>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</si>
  <si>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</si>
  <si>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</si>
  <si>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</si>
  <si>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</si>
  <si>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</si>
  <si>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</si>
  <si>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</si>
  <si>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</si>
  <si>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</si>
  <si>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</si>
  <si>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</si>
  <si>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</si>
  <si>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</si>
  <si>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</si>
  <si>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</si>
  <si>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</si>
  <si>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</si>
  <si>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</si>
  <si>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</si>
  <si>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</si>
  <si>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</si>
  <si>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</si>
  <si>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</si>
  <si>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</si>
  <si>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</si>
  <si>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</si>
  <si>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</si>
  <si>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</si>
  <si>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</si>
  <si>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</si>
  <si>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</si>
  <si>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</si>
  <si>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</si>
  <si>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</si>
  <si>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</si>
  <si>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</si>
  <si>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</si>
  <si>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</si>
  <si>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</si>
  <si>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</si>
  <si>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</si>
  <si>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</si>
  <si>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</si>
  <si>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</si>
  <si>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</si>
  <si>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</si>
  <si>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</si>
  <si>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</si>
  <si>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</si>
  <si>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</si>
  <si>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</si>
  <si>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</si>
  <si>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</si>
  <si>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</si>
  <si>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</si>
  <si>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</si>
  <si>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</si>
  <si>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</si>
  <si>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</si>
  <si>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</si>
  <si>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</si>
  <si>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</si>
  <si>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</si>
  <si>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</si>
  <si>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</si>
  <si>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</si>
  <si>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</si>
  <si>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</si>
  <si>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</si>
  <si>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</si>
  <si>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</si>
  <si>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</si>
  <si>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</si>
  <si>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</si>
  <si>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</si>
  <si>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</si>
  <si>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</si>
  <si>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</si>
  <si>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</si>
  <si>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</si>
  <si>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</si>
  <si>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</si>
  <si>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</si>
  <si>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</si>
  <si>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</si>
  <si>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</si>
  <si>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</si>
  <si>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</si>
  <si>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</si>
  <si>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</si>
  <si>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총합계</t>
  </si>
  <si>
    <t>합계 : 판매금액</t>
  </si>
  <si>
    <t>평균 : 판매량</t>
  </si>
  <si>
    <t>평균 : 판매가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</si>
</sst>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.0"/>
    <numFmt numFmtId="177" formatCode="* #,##0;\-* #,##0;* \-"/>
    <numFmt numFmtId="178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>
      <alignment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79169448"/>
        <c:axId val="879167648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879167648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79169448"/>
        <c:crosses val="max"/>
        <c:crossBetween val="between"/>
      </c:valAx>
      <c:catAx>
        <c:axId val="879169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79167648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5" name="Button 1" hidden="1">
              <a:extLst>
                <a:ext uri="{63B3BB69-23CF-44E3-9099-C40C66FF867C}">
                  <a14:compatExt spid="_x0000_s21505"/>
                </a:ext>
                <a:ext uri="{FF2B5EF4-FFF2-40B4-BE49-F238E27FC236}">
                  <a16:creationId xmlns:a16="http://schemas.microsoft.com/office/drawing/2014/main" id="{00000000-0008-0000-0600-000001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68580" rIns="54864" bIns="6858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14</xdr:row>
          <xdr:rowOff>182880</xdr:rowOff>
        </xdr:to>
        <xdr:sp macro="" textlink="">
          <xdr:nvSpPr>
            <xdr:cNvPr id="21506" name="Button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6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54864" tIns="68580" rIns="54864" bIns="68580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140970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msung" refreshedDate="46033.955605787036" backgroundQuery="1" createdVersion="8" refreshedVersion="8" minRefreshableVersion="3" recordCount="22" xr:uid="{C5AC9839-5F2D-46B6-AC4F-0D667F1D737B}">
  <cacheSource type="external" connectionId="3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213C953-B00D-4C9C-AB2A-38D3F76A86F1}" name="피벗 테이블1" cacheId="0" applyNumberFormats="0" applyBorderFormats="0" applyFontFormats="0" applyPatternFormats="0" applyAlignmentFormats="0" applyWidthHeightFormats="1" dataCaption="값" missingCaption="0" updatedVersion="8" minRefreshableVersion="3" useAutoFormatting="1" itemPrintTitles="1" createdVersion="8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/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3" baseItem="0" numFmtId="178"/>
    <dataField name="평균 : 판매가" fld="5" subtotal="average" baseField="3" baseItem="0" numFmtId="178"/>
    <dataField name="합계 : 판매금액" fld="10" baseField="3" baseItem="0" numFmtId="178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workbookViewId="0">
      <selection activeCell="B3" sqref="B3:G23"/>
    </sheetView>
  </sheetViews>
  <sheetFormatPr defaultRowHeight="16.5" x14ac:dyDescent="0.7"/>
  <cols>
    <col min="1" max="1" width="1.59765625" customWidth="1"/>
    <col min="2" max="2" width="19.59765625" bestFit="1" customWidth="1"/>
    <col min="3" max="3" width="10.09765625" bestFit="1" customWidth="1"/>
    <col min="4" max="4" width="17.09765625" bestFit="1" customWidth="1"/>
    <col min="5" max="5" width="32.84765625" bestFit="1" customWidth="1"/>
    <col min="6" max="6" width="17.09765625" bestFit="1" customWidth="1"/>
    <col min="7" max="7" width="10.09765625" bestFit="1" customWidth="1"/>
    <col min="8" max="8" width="4.34765625" customWidth="1"/>
  </cols>
  <sheetData>
    <row r="1" spans="2:7" x14ac:dyDescent="0.7">
      <c r="B1" s="8" t="s">
        <v>49</v>
      </c>
    </row>
    <row r="2" spans="2:7" x14ac:dyDescent="0.7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7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7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7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7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7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7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7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7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7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7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7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7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7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7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7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7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7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7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7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7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7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7">
      <c r="B25" t="s">
        <v>202</v>
      </c>
    </row>
    <row r="26" spans="2:7" x14ac:dyDescent="0.7">
      <c r="B26" t="b">
        <f>AND(RIGHT($B3,2)&lt;&gt;"장애",$G3&gt;=MEDIAN($G$3:$G$23))</f>
        <v>0</v>
      </c>
    </row>
    <row r="28" spans="2:7" x14ac:dyDescent="0.7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7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7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7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7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7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7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7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7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AND(LEFT($B3,1)="특",OR($C3&gt;=5000,$G3&gt;=LARGE($G$3:$G$23,2)))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workbookViewId="0">
      <selection activeCell="A2" sqref="A2:J24"/>
    </sheetView>
  </sheetViews>
  <sheetFormatPr defaultRowHeight="16.5" x14ac:dyDescent="0.7"/>
  <cols>
    <col min="1" max="1" width="10.34765625" bestFit="1" customWidth="1"/>
    <col min="2" max="2" width="27.75" bestFit="1" customWidth="1"/>
    <col min="3" max="3" width="12.59765625" customWidth="1"/>
    <col min="4" max="4" width="13.25" bestFit="1" customWidth="1"/>
    <col min="5" max="5" width="16.5" bestFit="1" customWidth="1"/>
    <col min="6" max="6" width="11.34765625" bestFit="1" customWidth="1"/>
    <col min="7" max="7" width="12" customWidth="1"/>
    <col min="8" max="8" width="18.59765625" bestFit="1" customWidth="1"/>
    <col min="9" max="10" width="11.34765625" bestFit="1" customWidth="1"/>
  </cols>
  <sheetData>
    <row r="1" spans="1:10" x14ac:dyDescent="0.7">
      <c r="A1" t="s">
        <v>1</v>
      </c>
    </row>
    <row r="2" spans="1:10" x14ac:dyDescent="0.7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7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7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7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7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7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7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7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7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7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7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7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7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7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7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7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7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7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7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7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7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7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7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verticalDpi="0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opLeftCell="A10" zoomScaleNormal="100" workbookViewId="0">
      <selection activeCell="K16" sqref="K16:K23"/>
    </sheetView>
  </sheetViews>
  <sheetFormatPr defaultRowHeight="16.5" x14ac:dyDescent="0.7"/>
  <cols>
    <col min="1" max="1" width="7.09765625" bestFit="1" customWidth="1"/>
    <col min="2" max="5" width="10.59765625" bestFit="1" customWidth="1"/>
    <col min="6" max="6" width="12.09765625" bestFit="1" customWidth="1"/>
    <col min="7" max="7" width="10" bestFit="1" customWidth="1"/>
    <col min="8" max="8" width="11.59765625" customWidth="1"/>
    <col min="10" max="10" width="10" bestFit="1" customWidth="1"/>
    <col min="11" max="11" width="15.09765625" bestFit="1" customWidth="1"/>
    <col min="12" max="12" width="5.59765625" customWidth="1"/>
    <col min="13" max="13" width="5.59765625" bestFit="1" customWidth="1"/>
    <col min="14" max="14" width="7.09765625" bestFit="1" customWidth="1"/>
    <col min="15" max="15" width="5.25" bestFit="1" customWidth="1"/>
    <col min="16" max="16" width="10.84765625" bestFit="1" customWidth="1"/>
    <col min="17" max="17" width="3" customWidth="1"/>
    <col min="19" max="19" width="14.75" customWidth="1"/>
  </cols>
  <sheetData>
    <row r="2" spans="1:19" x14ac:dyDescent="0.7">
      <c r="A2" t="s">
        <v>1</v>
      </c>
    </row>
    <row r="3" spans="1:19" x14ac:dyDescent="0.7">
      <c r="B3" s="40" t="s">
        <v>18</v>
      </c>
      <c r="C3" s="40"/>
      <c r="D3" s="40"/>
      <c r="E3" s="40"/>
      <c r="F3" s="40"/>
      <c r="G3" s="40"/>
      <c r="H3" s="40"/>
      <c r="J3" s="40" t="s">
        <v>19</v>
      </c>
      <c r="K3" s="40"/>
      <c r="L3" s="40"/>
      <c r="M3" s="40"/>
      <c r="N3" s="40"/>
      <c r="O3" s="40"/>
      <c r="P3" s="40"/>
      <c r="R3" t="s">
        <v>180</v>
      </c>
    </row>
    <row r="4" spans="1:19" x14ac:dyDescent="0.7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7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 t="str">
        <f t="array" ref="I5">_xlfn.CONCAT(SUM(IF($C5:$G5&gt;$K5:$O5,1)),":",SUM(IF($C5:$G5&lt;$K5:$O5,1)))</f>
        <v>2:3</v>
      </c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 t="str">
        <f t="array" ref="S5">COUNTIF($B$5:$B$12,$R5) &amp; "회의 평균 : " &amp; ROUNDDOWN(AVERAGE(IF($B$5:$B$12=$R5,$H$5:$H$12)),1)</f>
        <v>2회의 평균 : 23.1</v>
      </c>
    </row>
    <row r="6" spans="1:19" x14ac:dyDescent="0.7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 t="str">
        <f t="array" ref="I6">_xlfn.CONCAT(SUM(IF($C6:$G6&gt;$K6:$O6,1)),":",SUM(IF($C6:$G6&lt;$K6:$O6,1)))</f>
        <v>3:1</v>
      </c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 t="str">
        <f t="array" ref="S6">COUNTIF($B$5:$B$12,$R6) &amp; "회의 평균 : " &amp; ROUNDDOWN(AVERAGE(IF($B$5:$B$12=$R6,$H$5:$H$12)),1)</f>
        <v>2회의 평균 : 22.5</v>
      </c>
    </row>
    <row r="7" spans="1:19" x14ac:dyDescent="0.7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 t="str">
        <f t="array" ref="I7">_xlfn.CONCAT(SUM(IF($C7:$G7&gt;$K7:$O7,1)),":",SUM(IF($C7:$G7&lt;$K7:$O7,1)))</f>
        <v>4:1</v>
      </c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 t="str">
        <f t="array" ref="S7">COUNTIF($B$5:$B$12,$R7) &amp; "회의 평균 : " &amp; ROUNDDOWN(AVERAGE(IF($B$5:$B$12=$R7,$H$5:$H$12)),1)</f>
        <v>2회의 평균 : 24.3</v>
      </c>
    </row>
    <row r="8" spans="1:19" x14ac:dyDescent="0.7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 t="str">
        <f t="array" ref="I8">_xlfn.CONCAT(SUM(IF($C8:$G8&gt;$K8:$O8,1)),":",SUM(IF($C8:$G8&lt;$K8:$O8,1)))</f>
        <v>3:2</v>
      </c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 t="str">
        <f t="array" ref="S8">COUNTIF($B$5:$B$12,$R8) &amp; "회의 평균 : " &amp; ROUNDDOWN(AVERAGE(IF($B$5:$B$12=$R8,$H$5:$H$12)),1)</f>
        <v>2회의 평균 : 22.6</v>
      </c>
    </row>
    <row r="9" spans="1:19" x14ac:dyDescent="0.7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 t="str">
        <f t="array" ref="I9">_xlfn.CONCAT(SUM(IF($C9:$G9&gt;$K9:$O9,1)),":",SUM(IF($C9:$G9&lt;$K9:$O9,1)))</f>
        <v>3:2</v>
      </c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7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 t="str">
        <f t="array" ref="I10">_xlfn.CONCAT(SUM(IF($C10:$G10&gt;$K10:$O10,1)),":",SUM(IF($C10:$G10&lt;$K10:$O10,1)))</f>
        <v>2:2</v>
      </c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7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 t="str">
        <f t="array" ref="I11">_xlfn.CONCAT(SUM(IF($C11:$G11&gt;$K11:$O11,1)),":",SUM(IF($C11:$G11&lt;$K11:$O11,1)))</f>
        <v>3:2</v>
      </c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7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 t="str">
        <f t="array" ref="I12">_xlfn.CONCAT(SUM(IF($C12:$G12&gt;$K12:$O12,1)),":",SUM(IF($C12:$G12&lt;$K12:$O12,1)))</f>
        <v>2:2</v>
      </c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7">
      <c r="A14" t="s">
        <v>171</v>
      </c>
      <c r="M14" t="s">
        <v>172</v>
      </c>
    </row>
    <row r="15" spans="1:19" x14ac:dyDescent="0.7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7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>
        <f>VLOOKUP($B16,$M$16:$P$23,MATCH(RIGHT(F$15,LEN(F$15)-4),$N$15:$P$15,0)+1,FALSE)</f>
        <v>10</v>
      </c>
      <c r="G16" s="2">
        <f t="shared" ref="G16:H16" si="2">VLOOKUP($B16,$M$16:$P$23,MATCH(RIGHT(G$15,LEN(G$15)-4),$N$15:$P$15,0)+1,FALSE)</f>
        <v>9</v>
      </c>
      <c r="H16" s="41">
        <f t="shared" si="2"/>
        <v>2000000</v>
      </c>
      <c r="I16" s="2">
        <v>33</v>
      </c>
      <c r="J16" s="2" t="str">
        <f>IF(RANK($I16,$I$16:$I$23)&lt;=4,REPLACE($A16,2,1,"★") &amp; RANK($I16,$I$16:$I$23) &amp; "등","")</f>
        <v>이★철1등</v>
      </c>
      <c r="K16" s="2" t="str" cm="1">
        <f t="array" ref="K16">fn그래프(B16,COUNTA($A$16:$A$23))</f>
        <v>●●●●●●●</v>
      </c>
      <c r="M16" s="6">
        <v>1</v>
      </c>
      <c r="N16" s="6">
        <v>10</v>
      </c>
      <c r="O16" s="6">
        <v>9</v>
      </c>
      <c r="P16" s="5">
        <v>2000000</v>
      </c>
    </row>
    <row r="17" spans="1:16" x14ac:dyDescent="0.7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>
        <f t="shared" ref="F17:H23" si="3">VLOOKUP($B17,$M$16:$P$23,MATCH(RIGHT(F$15,LEN(F$15)-4),$N$15:$P$15,0)+1,FALSE)</f>
        <v>5</v>
      </c>
      <c r="G17" s="2">
        <f t="shared" si="3"/>
        <v>7</v>
      </c>
      <c r="H17" s="41">
        <f t="shared" si="3"/>
        <v>1000000</v>
      </c>
      <c r="I17" s="2">
        <v>30</v>
      </c>
      <c r="J17" s="2" t="str">
        <f t="shared" ref="J17:J23" si="4">IF(RANK($I17,$I$16:$I$23)&lt;=4,REPLACE($A17,2,1,"★") &amp; RANK($I17,$I$16:$I$23) &amp; "등","")</f>
        <v>조★진4등</v>
      </c>
      <c r="K17" s="2" t="str" cm="1">
        <f t="array" ref="K17">fn그래프(B17,COUNTA($A$16:$A$23))</f>
        <v>●●</v>
      </c>
      <c r="M17" s="6">
        <v>2</v>
      </c>
      <c r="N17" s="6">
        <v>9</v>
      </c>
      <c r="O17" s="6">
        <v>9</v>
      </c>
      <c r="P17" s="5">
        <v>1800000</v>
      </c>
    </row>
    <row r="18" spans="1:16" x14ac:dyDescent="0.7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>
        <f t="shared" si="3"/>
        <v>9</v>
      </c>
      <c r="G18" s="2">
        <f t="shared" si="3"/>
        <v>9</v>
      </c>
      <c r="H18" s="41">
        <f t="shared" si="3"/>
        <v>1800000</v>
      </c>
      <c r="I18" s="2">
        <v>33</v>
      </c>
      <c r="J18" s="2" t="str">
        <f t="shared" si="4"/>
        <v>박★호1등</v>
      </c>
      <c r="K18" s="2" t="str" cm="1">
        <f t="array" ref="K18">fn그래프(B18,COUNTA($A$16:$A$23))</f>
        <v>●●●●●●</v>
      </c>
      <c r="M18" s="6">
        <v>3</v>
      </c>
      <c r="N18" s="6">
        <v>8</v>
      </c>
      <c r="O18" s="6">
        <v>8</v>
      </c>
      <c r="P18" s="5">
        <v>1600000</v>
      </c>
    </row>
    <row r="19" spans="1:16" x14ac:dyDescent="0.7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>
        <f t="shared" si="3"/>
        <v>7</v>
      </c>
      <c r="G19" s="2">
        <f t="shared" si="3"/>
        <v>8</v>
      </c>
      <c r="H19" s="41">
        <f t="shared" si="3"/>
        <v>1400000</v>
      </c>
      <c r="I19" s="2">
        <v>29</v>
      </c>
      <c r="J19" s="2" t="str">
        <f t="shared" si="4"/>
        <v/>
      </c>
      <c r="K19" s="2" t="str" cm="1">
        <f t="array" ref="K19">fn그래프(B19,COUNTA($A$16:$A$23))</f>
        <v>●●●●</v>
      </c>
      <c r="M19" s="6">
        <v>4</v>
      </c>
      <c r="N19" s="6">
        <v>7</v>
      </c>
      <c r="O19" s="6">
        <v>8</v>
      </c>
      <c r="P19" s="5">
        <v>1400000</v>
      </c>
    </row>
    <row r="20" spans="1:16" x14ac:dyDescent="0.7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>
        <f t="shared" si="3"/>
        <v>4</v>
      </c>
      <c r="G20" s="2">
        <f t="shared" si="3"/>
        <v>6</v>
      </c>
      <c r="H20" s="41">
        <f t="shared" si="3"/>
        <v>800000</v>
      </c>
      <c r="I20" s="2">
        <v>28</v>
      </c>
      <c r="J20" s="2" t="str">
        <f t="shared" si="4"/>
        <v/>
      </c>
      <c r="K20" s="2" t="str" cm="1">
        <f t="array" ref="K20">fn그래프(B20,COUNTA($A$16:$A$23))</f>
        <v>●</v>
      </c>
      <c r="M20" s="6">
        <v>5</v>
      </c>
      <c r="N20" s="6">
        <v>6</v>
      </c>
      <c r="O20" s="6">
        <v>7</v>
      </c>
      <c r="P20" s="5">
        <v>1200000</v>
      </c>
    </row>
    <row r="21" spans="1:16" x14ac:dyDescent="0.7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>
        <f t="shared" si="3"/>
        <v>3</v>
      </c>
      <c r="G21" s="2">
        <f t="shared" si="3"/>
        <v>6</v>
      </c>
      <c r="H21" s="41">
        <f t="shared" si="3"/>
        <v>600000</v>
      </c>
      <c r="I21" s="2">
        <v>31</v>
      </c>
      <c r="J21" s="2" t="str">
        <f t="shared" si="4"/>
        <v>노★호3등</v>
      </c>
      <c r="K21" s="2" t="str" cm="1">
        <f t="array" ref="K21">fn그래프(B21,COUNTA($A$16:$A$23))</f>
        <v/>
      </c>
      <c r="M21" s="6">
        <v>6</v>
      </c>
      <c r="N21" s="6">
        <v>5</v>
      </c>
      <c r="O21" s="6">
        <v>7</v>
      </c>
      <c r="P21" s="5">
        <v>1000000</v>
      </c>
    </row>
    <row r="22" spans="1:16" x14ac:dyDescent="0.7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>
        <f t="shared" si="3"/>
        <v>6</v>
      </c>
      <c r="G22" s="2">
        <f t="shared" si="3"/>
        <v>7</v>
      </c>
      <c r="H22" s="41">
        <f t="shared" si="3"/>
        <v>1200000</v>
      </c>
      <c r="I22" s="2">
        <v>27</v>
      </c>
      <c r="J22" s="2" t="str">
        <f t="shared" si="4"/>
        <v/>
      </c>
      <c r="K22" s="2" t="str" cm="1">
        <f t="array" ref="K22">fn그래프(B22,COUNTA($A$16:$A$23))</f>
        <v>●●●</v>
      </c>
      <c r="M22" s="6">
        <v>7</v>
      </c>
      <c r="N22" s="6">
        <v>4</v>
      </c>
      <c r="O22" s="6">
        <v>6</v>
      </c>
      <c r="P22" s="5">
        <v>800000</v>
      </c>
    </row>
    <row r="23" spans="1:16" x14ac:dyDescent="0.7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>
        <f t="shared" si="3"/>
        <v>8</v>
      </c>
      <c r="G23" s="2">
        <f t="shared" si="3"/>
        <v>8</v>
      </c>
      <c r="H23" s="41">
        <f>VLOOKUP($B23,$M$16:$P$23,MATCH(RIGHT(H$15,LEN(H$15)-4),$N$15:$P$15,0)+1,FALSE)</f>
        <v>1600000</v>
      </c>
      <c r="I23" s="2">
        <v>29</v>
      </c>
      <c r="J23" s="2" t="str">
        <f t="shared" si="4"/>
        <v/>
      </c>
      <c r="K23" s="2" t="str" cm="1">
        <f t="array" ref="K23">fn그래프(B23,COUNTA($A$16:$A$23))</f>
        <v>●●●●●</v>
      </c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B2" sqref="B2"/>
    </sheetView>
  </sheetViews>
  <sheetFormatPr defaultRowHeight="16.5" x14ac:dyDescent="0.7"/>
  <cols>
    <col min="1" max="1" width="3.09765625" customWidth="1"/>
    <col min="2" max="2" width="10.5" bestFit="1" customWidth="1"/>
    <col min="3" max="3" width="10.94921875" bestFit="1" customWidth="1"/>
    <col min="4" max="5" width="12.1484375" bestFit="1" customWidth="1"/>
    <col min="6" max="6" width="14.09765625" bestFit="1" customWidth="1"/>
    <col min="15" max="15" width="11.84765625" customWidth="1"/>
    <col min="19" max="19" width="10.34765625" customWidth="1"/>
  </cols>
  <sheetData>
    <row r="2" spans="2:6" x14ac:dyDescent="0.7">
      <c r="B2" s="37" t="s">
        <v>108</v>
      </c>
      <c r="C2" s="37" t="s">
        <v>44</v>
      </c>
      <c r="D2" t="s">
        <v>205</v>
      </c>
      <c r="E2" t="s">
        <v>206</v>
      </c>
      <c r="F2" t="s">
        <v>204</v>
      </c>
    </row>
    <row r="3" spans="2:6" x14ac:dyDescent="0.7">
      <c r="B3" t="s">
        <v>123</v>
      </c>
      <c r="D3" s="38">
        <v>16.75</v>
      </c>
      <c r="E3" s="38">
        <v>113285.71428571429</v>
      </c>
      <c r="F3" s="38">
        <v>53131000</v>
      </c>
    </row>
    <row r="4" spans="2:6" x14ac:dyDescent="0.7">
      <c r="C4" t="s">
        <v>122</v>
      </c>
      <c r="D4" s="38">
        <v>9</v>
      </c>
      <c r="E4" s="38">
        <v>126000</v>
      </c>
      <c r="F4" s="38">
        <v>1134000</v>
      </c>
    </row>
    <row r="5" spans="2:6" x14ac:dyDescent="0.7">
      <c r="C5" t="s">
        <v>131</v>
      </c>
      <c r="D5" s="38">
        <v>25.5</v>
      </c>
      <c r="E5" s="38">
        <v>43000</v>
      </c>
      <c r="F5" s="38">
        <v>4386000</v>
      </c>
    </row>
    <row r="6" spans="2:6" x14ac:dyDescent="0.7">
      <c r="C6" t="s">
        <v>117</v>
      </c>
      <c r="D6" s="38">
        <v>0</v>
      </c>
      <c r="E6" s="38">
        <v>170500</v>
      </c>
      <c r="F6" s="38">
        <v>0</v>
      </c>
    </row>
    <row r="7" spans="2:6" x14ac:dyDescent="0.7">
      <c r="C7" t="s">
        <v>144</v>
      </c>
      <c r="D7" s="38">
        <v>7</v>
      </c>
      <c r="E7" s="38">
        <v>120000</v>
      </c>
      <c r="F7" s="38">
        <v>1680000</v>
      </c>
    </row>
    <row r="8" spans="2:6" x14ac:dyDescent="0.7">
      <c r="B8" t="s">
        <v>132</v>
      </c>
      <c r="D8" s="38">
        <v>10.4</v>
      </c>
      <c r="E8" s="38">
        <v>81400</v>
      </c>
      <c r="F8" s="38">
        <v>21164000</v>
      </c>
    </row>
    <row r="9" spans="2:6" x14ac:dyDescent="0.7">
      <c r="C9" t="s">
        <v>131</v>
      </c>
      <c r="D9" s="38">
        <v>15</v>
      </c>
      <c r="E9" s="38">
        <v>35000</v>
      </c>
      <c r="F9" s="38">
        <v>525000</v>
      </c>
    </row>
    <row r="10" spans="2:6" x14ac:dyDescent="0.7">
      <c r="C10" t="s">
        <v>117</v>
      </c>
      <c r="D10" s="38">
        <v>5.333333333333333</v>
      </c>
      <c r="E10" s="38">
        <v>106333.33333333333</v>
      </c>
      <c r="F10" s="38">
        <v>5104000</v>
      </c>
    </row>
    <row r="11" spans="2:6" x14ac:dyDescent="0.7">
      <c r="C11" t="s">
        <v>144</v>
      </c>
      <c r="D11" s="38">
        <v>21</v>
      </c>
      <c r="E11" s="38">
        <v>53000</v>
      </c>
      <c r="F11" s="38">
        <v>1113000</v>
      </c>
    </row>
    <row r="12" spans="2:6" x14ac:dyDescent="0.7">
      <c r="B12" t="s">
        <v>118</v>
      </c>
      <c r="D12" s="38">
        <v>8.5</v>
      </c>
      <c r="E12" s="38">
        <v>100750</v>
      </c>
      <c r="F12" s="38">
        <v>13702000</v>
      </c>
    </row>
    <row r="13" spans="2:6" x14ac:dyDescent="0.7">
      <c r="C13" t="s">
        <v>122</v>
      </c>
      <c r="D13" s="38">
        <v>8</v>
      </c>
      <c r="E13" s="38">
        <v>42500</v>
      </c>
      <c r="F13" s="38">
        <v>1360000</v>
      </c>
    </row>
    <row r="14" spans="2:6" x14ac:dyDescent="0.7">
      <c r="C14" t="s">
        <v>117</v>
      </c>
      <c r="D14" s="38">
        <v>9</v>
      </c>
      <c r="E14" s="38">
        <v>159000</v>
      </c>
      <c r="F14" s="38">
        <v>5724000</v>
      </c>
    </row>
    <row r="15" spans="2:6" x14ac:dyDescent="0.7">
      <c r="B15" t="s">
        <v>127</v>
      </c>
      <c r="D15" s="38">
        <v>16</v>
      </c>
      <c r="E15" s="38">
        <v>70666.666666666672</v>
      </c>
      <c r="F15" s="38">
        <v>40704000</v>
      </c>
    </row>
    <row r="16" spans="2:6" x14ac:dyDescent="0.7">
      <c r="C16" t="s">
        <v>122</v>
      </c>
      <c r="D16" s="38">
        <v>16</v>
      </c>
      <c r="E16" s="38">
        <v>110000</v>
      </c>
      <c r="F16" s="38">
        <v>7040000</v>
      </c>
    </row>
    <row r="17" spans="2:6" x14ac:dyDescent="0.7">
      <c r="C17" t="s">
        <v>131</v>
      </c>
      <c r="D17" s="38">
        <v>4</v>
      </c>
      <c r="E17" s="38">
        <v>40000</v>
      </c>
      <c r="F17" s="38">
        <v>160000</v>
      </c>
    </row>
    <row r="18" spans="2:6" x14ac:dyDescent="0.7">
      <c r="C18" t="s">
        <v>117</v>
      </c>
      <c r="D18" s="38">
        <v>27.5</v>
      </c>
      <c r="E18" s="38">
        <v>32500</v>
      </c>
      <c r="F18" s="38">
        <v>3575000</v>
      </c>
    </row>
    <row r="19" spans="2:6" x14ac:dyDescent="0.7">
      <c r="C19" t="s">
        <v>144</v>
      </c>
      <c r="D19" s="38">
        <v>5</v>
      </c>
      <c r="E19" s="38">
        <v>99000</v>
      </c>
      <c r="F19" s="38">
        <v>495000</v>
      </c>
    </row>
    <row r="20" spans="2:6" x14ac:dyDescent="0.7">
      <c r="B20" t="s">
        <v>203</v>
      </c>
      <c r="D20" s="38">
        <v>13.105263157894736</v>
      </c>
      <c r="E20" s="38">
        <v>92136.363636363632</v>
      </c>
      <c r="F20" s="38">
        <v>504723000</v>
      </c>
    </row>
  </sheetData>
  <phoneticPr fontId="1" type="noConversion"/>
  <pageMargins left="0.7" right="0.7" top="0.75" bottom="0.75" header="0.3" footer="0.3"/>
  <pageSetup paperSize="9" orientation="portrait" horizontalDpi="4294967293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workbookViewId="0">
      <selection activeCell="B4" sqref="B4:E23"/>
    </sheetView>
  </sheetViews>
  <sheetFormatPr defaultRowHeight="16.5" x14ac:dyDescent="0.7"/>
  <cols>
    <col min="1" max="1" width="1.59765625" customWidth="1"/>
  </cols>
  <sheetData>
    <row r="2" spans="2:5" x14ac:dyDescent="0.7">
      <c r="B2" s="8" t="s">
        <v>183</v>
      </c>
    </row>
    <row r="3" spans="2:5" x14ac:dyDescent="0.7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7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7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7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7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7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7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7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7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7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7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7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7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7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7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7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7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7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7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7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7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D9CF0300-F153-4E83-9169-C0A9D1DFBB7B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13" workbookViewId="0">
      <selection activeCell="J14" sqref="J14"/>
    </sheetView>
  </sheetViews>
  <sheetFormatPr defaultRowHeight="16.5" x14ac:dyDescent="0.7"/>
  <cols>
    <col min="1" max="1" width="1.59765625" customWidth="1"/>
    <col min="2" max="2" width="10.09765625" customWidth="1"/>
    <col min="3" max="7" width="9.59765625" customWidth="1"/>
  </cols>
  <sheetData>
    <row r="2" spans="2:7" x14ac:dyDescent="0.7">
      <c r="B2" s="8" t="s">
        <v>178</v>
      </c>
    </row>
    <row r="3" spans="2:7" x14ac:dyDescent="0.7">
      <c r="G3" t="s">
        <v>76</v>
      </c>
    </row>
    <row r="4" spans="2:7" x14ac:dyDescent="0.7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7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7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7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7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7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7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7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workbookViewId="0">
      <selection activeCell="C4" sqref="C4:H12"/>
    </sheetView>
  </sheetViews>
  <sheetFormatPr defaultRowHeight="16.5" x14ac:dyDescent="0.7"/>
  <cols>
    <col min="1" max="1" width="1.59765625" customWidth="1"/>
    <col min="2" max="2" width="16.25" bestFit="1" customWidth="1"/>
    <col min="3" max="6" width="9.34765625" customWidth="1"/>
    <col min="7" max="7" width="12.34765625" bestFit="1" customWidth="1"/>
    <col min="8" max="8" width="9.34765625" customWidth="1"/>
  </cols>
  <sheetData>
    <row r="2" spans="2:8" x14ac:dyDescent="0.7">
      <c r="B2" s="8" t="s">
        <v>104</v>
      </c>
    </row>
    <row r="3" spans="2:8" x14ac:dyDescent="0.7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7">
      <c r="B4" s="12" t="s">
        <v>88</v>
      </c>
      <c r="C4" s="39">
        <v>7.4</v>
      </c>
      <c r="D4" s="39">
        <v>7.5</v>
      </c>
      <c r="E4" s="39">
        <v>6.2</v>
      </c>
      <c r="F4" s="39">
        <v>7.4</v>
      </c>
      <c r="G4" s="39">
        <v>5.8</v>
      </c>
      <c r="H4" s="39">
        <v>7</v>
      </c>
    </row>
    <row r="5" spans="2:8" x14ac:dyDescent="0.7">
      <c r="B5" s="12" t="s">
        <v>89</v>
      </c>
      <c r="C5" s="39">
        <v>19.399999999999999</v>
      </c>
      <c r="D5" s="39">
        <v>22.5</v>
      </c>
      <c r="E5" s="39">
        <v>8.3000000000000007</v>
      </c>
      <c r="F5" s="39" t="s">
        <v>179</v>
      </c>
      <c r="G5" s="39">
        <v>3.8</v>
      </c>
      <c r="H5" s="39">
        <v>9.9</v>
      </c>
    </row>
    <row r="6" spans="2:8" x14ac:dyDescent="0.7">
      <c r="B6" s="12" t="s">
        <v>90</v>
      </c>
      <c r="C6" s="39">
        <v>2</v>
      </c>
      <c r="D6" s="39">
        <v>5.4</v>
      </c>
      <c r="E6" s="39">
        <v>7.3</v>
      </c>
      <c r="F6" s="39">
        <v>9.1</v>
      </c>
      <c r="G6" s="39">
        <v>6.6</v>
      </c>
      <c r="H6" s="39">
        <v>7.7</v>
      </c>
    </row>
    <row r="7" spans="2:8" x14ac:dyDescent="0.7">
      <c r="B7" s="12" t="s">
        <v>91</v>
      </c>
      <c r="C7" s="39">
        <v>-4.4000000000000004</v>
      </c>
      <c r="D7" s="39">
        <v>0</v>
      </c>
      <c r="E7" s="39">
        <v>6.7</v>
      </c>
      <c r="F7" s="39">
        <v>10</v>
      </c>
      <c r="G7" s="39">
        <v>7.9</v>
      </c>
      <c r="H7" s="39">
        <v>6.5</v>
      </c>
    </row>
    <row r="8" spans="2:8" x14ac:dyDescent="0.7">
      <c r="B8" s="12" t="s">
        <v>92</v>
      </c>
      <c r="C8" s="39" t="s">
        <v>179</v>
      </c>
      <c r="D8" s="39">
        <v>-0.7</v>
      </c>
      <c r="E8" s="39">
        <v>7.4</v>
      </c>
      <c r="F8" s="39">
        <v>13</v>
      </c>
      <c r="G8" s="39">
        <v>9.1999999999999993</v>
      </c>
      <c r="H8" s="39">
        <v>0</v>
      </c>
    </row>
    <row r="9" spans="2:8" x14ac:dyDescent="0.7">
      <c r="B9" s="12" t="s">
        <v>93</v>
      </c>
      <c r="C9" s="39">
        <v>-39.5</v>
      </c>
      <c r="D9" s="39">
        <v>-25</v>
      </c>
      <c r="E9" s="39">
        <v>-16.899999999999999</v>
      </c>
      <c r="F9" s="39">
        <v>20</v>
      </c>
      <c r="G9" s="39">
        <v>-14.5</v>
      </c>
      <c r="H9" s="39">
        <v>-9.1999999999999993</v>
      </c>
    </row>
    <row r="10" spans="2:8" x14ac:dyDescent="0.7">
      <c r="B10" s="12" t="s">
        <v>94</v>
      </c>
      <c r="C10" s="39">
        <v>-34.799999999999997</v>
      </c>
      <c r="D10" s="39">
        <v>-27.8</v>
      </c>
      <c r="E10" s="39">
        <v>-20.5</v>
      </c>
      <c r="F10" s="39">
        <v>-3.3</v>
      </c>
      <c r="G10" s="39" t="s">
        <v>179</v>
      </c>
      <c r="H10" s="39">
        <v>-15.3</v>
      </c>
    </row>
    <row r="11" spans="2:8" x14ac:dyDescent="0.7">
      <c r="B11" s="12" t="s">
        <v>95</v>
      </c>
      <c r="C11" s="39">
        <v>-30.1</v>
      </c>
      <c r="D11" s="39">
        <v>-27.2</v>
      </c>
      <c r="E11" s="39">
        <v>-24.7</v>
      </c>
      <c r="F11" s="39">
        <v>-12.7</v>
      </c>
      <c r="G11" s="39">
        <v>-25.7</v>
      </c>
      <c r="H11" s="39">
        <v>-25.7</v>
      </c>
    </row>
    <row r="12" spans="2:8" x14ac:dyDescent="0.7">
      <c r="B12" s="13" t="s">
        <v>96</v>
      </c>
      <c r="C12" s="39">
        <v>0.4</v>
      </c>
      <c r="D12" s="39">
        <v>0.1</v>
      </c>
      <c r="E12" s="39" t="s">
        <v>179</v>
      </c>
      <c r="F12" s="39">
        <v>2.7</v>
      </c>
      <c r="G12" s="39">
        <v>-5.0999999999999996</v>
      </c>
      <c r="H12" s="39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5" r:id="rId4" name="Button 1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6" r:id="rId5" name="Button 2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14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tabSelected="1" workbookViewId="0"/>
  </sheetViews>
  <sheetFormatPr defaultRowHeight="16.5" x14ac:dyDescent="0.7"/>
  <cols>
    <col min="3" max="3" width="14.84765625" customWidth="1"/>
    <col min="5" max="5" width="13" bestFit="1" customWidth="1"/>
    <col min="6" max="6" width="11" bestFit="1" customWidth="1"/>
    <col min="9" max="9" width="15.34765625" customWidth="1"/>
    <col min="10" max="10" width="11" bestFit="1" customWidth="1"/>
    <col min="11" max="11" width="9.34765625" bestFit="1" customWidth="1"/>
  </cols>
  <sheetData>
    <row r="2" spans="2:11" x14ac:dyDescent="0.7">
      <c r="B2" t="s">
        <v>1</v>
      </c>
    </row>
    <row r="3" spans="2:11" x14ac:dyDescent="0.7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7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7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7">
      <c r="B6" s="6"/>
      <c r="C6" s="6"/>
      <c r="D6" s="6"/>
      <c r="E6" s="6"/>
      <c r="F6" s="6"/>
      <c r="G6" s="6"/>
      <c r="I6" s="6" t="s">
        <v>188</v>
      </c>
      <c r="J6" s="6">
        <v>10</v>
      </c>
      <c r="K6" s="5">
        <v>120000</v>
      </c>
    </row>
    <row r="7" spans="2:11" x14ac:dyDescent="0.7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7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7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7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7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7">
      <c r="B12" s="6"/>
      <c r="C12" s="6"/>
      <c r="D12" s="6"/>
      <c r="E12" s="6"/>
      <c r="F12" s="6"/>
      <c r="G12" s="6"/>
    </row>
    <row r="13" spans="2:11" x14ac:dyDescent="0.7">
      <c r="B13" s="6"/>
      <c r="C13" s="6"/>
      <c r="D13" s="6"/>
      <c r="E13" s="6"/>
      <c r="F13" s="6"/>
      <c r="G13" s="6"/>
      <c r="J13" s="36"/>
    </row>
    <row r="14" spans="2:11" x14ac:dyDescent="0.7">
      <c r="B14" s="6"/>
      <c r="C14" s="6"/>
      <c r="D14" s="6"/>
      <c r="E14" s="6"/>
      <c r="F14" s="6"/>
      <c r="G14" s="6"/>
    </row>
    <row r="15" spans="2:11" x14ac:dyDescent="0.7">
      <c r="B15" s="6"/>
      <c r="C15" s="6"/>
      <c r="D15" s="6"/>
      <c r="E15" s="6"/>
      <c r="F15" s="6"/>
      <c r="G15" s="6"/>
    </row>
    <row r="16" spans="2:11" x14ac:dyDescent="0.7">
      <c r="B16" s="6"/>
      <c r="C16" s="6"/>
      <c r="D16" s="6"/>
      <c r="E16" s="6"/>
      <c r="F16" s="6"/>
      <c r="G16" s="6"/>
    </row>
    <row r="17" spans="2:7" x14ac:dyDescent="0.7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140970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지우 김</cp:lastModifiedBy>
  <cp:lastPrinted>2025-06-02T06:32:52Z</cp:lastPrinted>
  <dcterms:created xsi:type="dcterms:W3CDTF">2024-02-20T09:18:11Z</dcterms:created>
  <dcterms:modified xsi:type="dcterms:W3CDTF">2026-01-11T16:07:08Z</dcterms:modified>
</cp:coreProperties>
</file>