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냄쮜\0. 컴활실기\시나공\2026_컴활1급_실기_총정리(20251021)\길벗컴활1급총정리\기출\02회\"/>
    </mc:Choice>
  </mc:AlternateContent>
  <xr:revisionPtr revIDLastSave="0" documentId="13_ncr:1_{AF40B2CF-571E-44BE-AC31-E1B4CF33C1D8}" xr6:coauthVersionLast="47" xr6:coauthVersionMax="47" xr10:uidLastSave="{00000000-0000-0000-0000-000000000000}"/>
  <bookViews>
    <workbookView xWindow="-86" yWindow="0" windowWidth="22115" windowHeight="13080" firstSheet="4" activeTab="6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 s="1"/>
  <c r="S5" i="2" a="1"/>
  <c r="S5" i="2" s="1"/>
  <c r="J17" i="2"/>
  <c r="J18" i="2"/>
  <c r="J19" i="2"/>
  <c r="J20" i="2"/>
  <c r="J21" i="2"/>
  <c r="J22" i="2"/>
  <c r="J23" i="2"/>
  <c r="J16" i="2"/>
  <c r="K18" i="2" a="1"/>
  <c r="K17" i="2" a="1"/>
  <c r="K19" i="2" a="1"/>
  <c r="K20" i="2" a="1"/>
  <c r="K23" i="2" a="1"/>
  <c r="K22" i="2" a="1"/>
  <c r="K21" i="2" a="1"/>
  <c r="K16" i="2" a="1"/>
  <c r="K21" i="2" l="1"/>
  <c r="K22" i="2"/>
  <c r="K23" i="2"/>
  <c r="K20" i="2"/>
  <c r="K19" i="2"/>
  <c r="K17" i="2"/>
  <c r="K18" i="2"/>
  <c r="K16" i="2"/>
  <c r="H17" i="2"/>
  <c r="H18" i="2"/>
  <c r="H19" i="2"/>
  <c r="H20" i="2"/>
  <c r="H21" i="2"/>
  <c r="H22" i="2"/>
  <c r="H23" i="2"/>
  <c r="H16" i="2"/>
  <c r="G17" i="2"/>
  <c r="G18" i="2"/>
  <c r="G19" i="2"/>
  <c r="G20" i="2"/>
  <c r="G21" i="2"/>
  <c r="G22" i="2"/>
  <c r="G23" i="2"/>
  <c r="G16" i="2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/>
  <c r="I5" i="2" a="1"/>
  <c r="I5" i="2" s="1"/>
  <c r="J3" i="9" l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0166A555-F4BA-4205-9589-64DB01903E09}" sourceFile="C:\Users\LG\Desktop\냄쮜\0. 컴활실기\시나공\2026_컴활1급_실기_총정리(20251021)\길벗컴활1급총정리\기출\02회\판매현황.xlsx" keepAlive="1" name="판매현황1" type="5" refreshedVersion="8" background="1">
    <dbPr connection="Provider=Microsoft.ACE.OLEDB.12.0;User ID=Admin;Data Source=C:\Users\LG\Desktop\냄쮜\0. 컴활실기\시나공\2026_컴활1급_실기_총정리(20251021)\길벗컴활1급총정리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<sst xmlns="http://schemas.openxmlformats.org/spreadsheetml/2006/main" count="395" uniqueCount="214">
  <si>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</si>
  <si>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</si>
  <si>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</si>
  <si>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</si>
  <si>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</si>
  <si>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</si>
  <si>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</si>
  <si>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</si>
  <si>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</si>
  <si>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</si>
  <si>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</si>
  <si>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</si>
  <si>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</si>
  <si>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</si>
  <si>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</si>
  <si>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</si>
  <si>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</si>
  <si>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</si>
  <si>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</si>
  <si>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</si>
  <si>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</si>
  <si>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</si>
  <si>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</si>
  <si>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</si>
  <si>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</si>
  <si>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</si>
  <si>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</si>
  <si>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</si>
  <si>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</si>
  <si>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</si>
  <si>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</si>
  <si>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</si>
  <si>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</si>
  <si>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</si>
  <si>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</si>
  <si>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</si>
  <si>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</si>
  <si>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</si>
  <si>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</si>
  <si>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</si>
  <si>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</si>
  <si>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</si>
  <si>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</si>
  <si>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</si>
  <si>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</si>
  <si>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</si>
  <si>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</si>
  <si>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</si>
  <si>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</si>
  <si>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</si>
  <si>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</si>
  <si>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</si>
  <si>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</si>
  <si>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</si>
  <si>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</si>
  <si>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</si>
  <si>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</si>
  <si>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</si>
  <si>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</si>
  <si>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</si>
  <si>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</si>
  <si>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</si>
  <si>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</si>
  <si>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</si>
  <si>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</si>
  <si>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</si>
  <si>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</si>
  <si>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</si>
  <si>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</si>
  <si>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</si>
  <si>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</si>
  <si>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</si>
  <si>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</si>
  <si>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</si>
  <si>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</si>
  <si>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</si>
  <si>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</si>
  <si>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</si>
  <si>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</si>
  <si>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</si>
  <si>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</si>
  <si>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</si>
  <si>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</si>
  <si>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</si>
  <si>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</si>
  <si>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</si>
  <si>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</si>
  <si>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</si>
  <si>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</si>
  <si>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</si>
  <si>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</si>
  <si>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</si>
  <si>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</si>
  <si>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</si>
  <si>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</si>
  <si>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</si>
  <si>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</si>
  <si>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</si>
  <si>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</si>
  <si>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</si>
  <si>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</si>
  <si>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</si>
  <si>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</si>
  <si>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</si>
  <si>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</si>
  <si>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</si>
  <si>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</si>
  <si>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</si>
  <si>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</si>
  <si>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</si>
  <si>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</si>
  <si>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</si>
  <si>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</si>
  <si>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</si>
  <si>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</si>
  <si>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</si>
  <si>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</si>
  <si>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</si>
  <si>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</si>
  <si>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</si>
  <si>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</si>
  <si>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</si>
  <si>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</si>
  <si>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</si>
  <si>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</si>
  <si>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</si>
  <si>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</si>
  <si>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</si>
  <si>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</si>
  <si>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</si>
  <si>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</si>
  <si>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</si>
  <si>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</si>
  <si>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</si>
  <si>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</si>
  <si>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</si>
  <si>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</si>
  <si>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</si>
  <si>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</si>
  <si>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</si>
  <si>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</si>
  <si>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</si>
  <si>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</si>
  <si>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</si>
  <si>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</si>
  <si>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</si>
  <si>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</si>
  <si>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</si>
  <si>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</si>
  <si>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</si>
  <si>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</si>
  <si>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</si>
  <si>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</si>
  <si>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</si>
  <si>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</si>
  <si>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</si>
  <si>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</si>
  <si>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</si>
  <si>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</si>
  <si>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</si>
  <si>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</si>
  <si>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</si>
  <si>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</si>
  <si>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</si>
  <si>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</si>
  <si>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</si>
  <si>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</si>
  <si>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</si>
  <si>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</si>
  <si>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</si>
  <si>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</si>
  <si>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</si>
  <si>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</si>
  <si>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</si>
  <si>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</si>
  <si>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</si>
  <si>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</si>
  <si>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</si>
  <si>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</si>
  <si>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</si>
  <si>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</si>
  <si>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</si>
  <si>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</si>
  <si>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</si>
  <si>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</si>
  <si>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</si>
  <si>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</si>
  <si>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</si>
  <si>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</si>
  <si>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</si>
  <si>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</si>
  <si>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</si>
  <si>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</si>
  <si>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</si>
  <si>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</si>
  <si>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</si>
  <si>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</si>
  <si>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후</t>
  </si>
  <si>
    <t>장길산</t>
  </si>
  <si>
    <t>전</t>
  </si>
  <si>
    <t>조건</t>
    <phoneticPr fontId="1" type="noConversion"/>
  </si>
  <si>
    <t>조건부 서식은 서식적용할 데이터 범위만 선택해야하는 구나, 제목 행은 제외하고,,</t>
  </si>
  <si>
    <t>배열수식 ctrl + shift + enter 조심!! 마지막에 한 번 더 확인!!</t>
    <phoneticPr fontId="1" type="noConversion"/>
  </si>
  <si>
    <t>총합계</t>
  </si>
  <si>
    <t>평균 : 판매량</t>
  </si>
  <si>
    <t>평균 : 판매가</t>
  </si>
  <si>
    <t>합계 : 판매금액</t>
  </si>
  <si>
    <t>남지희</t>
  </si>
  <si>
    <t>배드민턴B</t>
  </si>
  <si>
    <t>홍길동</t>
    <phoneticPr fontId="1" type="noConversion"/>
  </si>
  <si>
    <t>소그룹PTA</t>
  </si>
  <si>
    <t>후</t>
    <phoneticPr fontId="1" type="noConversion"/>
  </si>
  <si>
    <t>댄스교실B</t>
  </si>
  <si>
    <t>소그룹PTB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</si>
</sst>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#,##0_ "/>
    <numFmt numFmtId="181" formatCode="[Red]&quot;▲&quot;0.0;[Blue]&quot;▼&quot;0.0;0.0;[Green]&quot;없음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81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2">
    <dxf>
      <font>
        <b/>
        <i/>
        <color rgb="FFFF0000"/>
      </font>
    </dxf>
    <dxf>
      <font>
        <b/>
        <i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39424"/>
        <c:axId val="938238944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ax val="4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938238944"/>
        <c:scaling>
          <c:orientation val="minMax"/>
          <c:max val="220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8239424"/>
        <c:crosses val="max"/>
        <c:crossBetween val="between"/>
      </c:valAx>
      <c:catAx>
        <c:axId val="938239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8238944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6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141514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987.911707523148" backgroundQuery="1" createdVersion="8" refreshedVersion="8" minRefreshableVersion="3" recordCount="22" xr:uid="{C43309E2-18DC-4E4B-ACF3-307C6CE719FE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가 *판매량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82C418-7EBC-45CE-9985-0B8926EA5F83}" name="피벗 테이블3" cacheId="9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 avgSubtotal="1">
      <items count="21">
        <item x="10"/>
        <item x="15"/>
        <item x="5"/>
        <item x="3"/>
        <item x="16"/>
        <item x="4"/>
        <item x="9"/>
        <item x="14"/>
        <item x="8"/>
        <item x="19"/>
        <item x="13"/>
        <item x="11"/>
        <item x="7"/>
        <item x="6"/>
        <item x="1"/>
        <item x="18"/>
        <item x="17"/>
        <item x="0"/>
        <item x="2"/>
        <item x="12"/>
        <item t="avg"/>
      </items>
    </pivotField>
    <pivotField compact="0" showAll="0"/>
    <pivotField compact="0" showAll="0"/>
    <pivotField compact="0" showAll="0"/>
    <pivotField dataField="1" compact="0" showAll="0" avgSubtotal="1">
      <items count="15">
        <item x="13"/>
        <item x="9"/>
        <item x="3"/>
        <item x="0"/>
        <item x="1"/>
        <item x="5"/>
        <item x="2"/>
        <item x="11"/>
        <item x="10"/>
        <item x="8"/>
        <item x="12"/>
        <item x="4"/>
        <item x="7"/>
        <item x="6"/>
        <item t="avg"/>
      </items>
    </pivotField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0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J36"/>
  <sheetViews>
    <sheetView workbookViewId="0">
      <selection activeCell="K11" sqref="K11"/>
    </sheetView>
  </sheetViews>
  <sheetFormatPr defaultRowHeight="17.600000000000001" x14ac:dyDescent="0.55000000000000004"/>
  <cols>
    <col min="1" max="1" width="1.640625" customWidth="1"/>
    <col min="2" max="2" width="19.640625" bestFit="1" customWidth="1"/>
    <col min="3" max="3" width="10.140625" bestFit="1" customWidth="1"/>
    <col min="4" max="4" width="17.140625" bestFit="1" customWidth="1"/>
    <col min="5" max="5" width="32.85546875" bestFit="1" customWidth="1"/>
    <col min="6" max="6" width="17.140625" bestFit="1" customWidth="1"/>
    <col min="7" max="7" width="10.140625" bestFit="1" customWidth="1"/>
    <col min="8" max="8" width="4.35546875" customWidth="1"/>
  </cols>
  <sheetData>
    <row r="1" spans="2:10" x14ac:dyDescent="0.55000000000000004">
      <c r="B1" s="8" t="s">
        <v>49</v>
      </c>
      <c r="I1" s="38" t="s">
        <v>201</v>
      </c>
    </row>
    <row r="2" spans="2:10" x14ac:dyDescent="0.5500000000000000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10" x14ac:dyDescent="0.5500000000000000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  <c r="J3" t="b">
        <f>AND(LEFT($B3,1)="특",OR($C3&gt;=5000,$G3&gt;=LARGE($G$3:$G$23,2)))</f>
        <v>0</v>
      </c>
    </row>
    <row r="4" spans="2:10" x14ac:dyDescent="0.5500000000000000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10" x14ac:dyDescent="0.5500000000000000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10" x14ac:dyDescent="0.5500000000000000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10" x14ac:dyDescent="0.5500000000000000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10" x14ac:dyDescent="0.5500000000000000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10" x14ac:dyDescent="0.5500000000000000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10" x14ac:dyDescent="0.5500000000000000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10" x14ac:dyDescent="0.5500000000000000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10" x14ac:dyDescent="0.5500000000000000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10" x14ac:dyDescent="0.5500000000000000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10" x14ac:dyDescent="0.5500000000000000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10" x14ac:dyDescent="0.5500000000000000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10" x14ac:dyDescent="0.5500000000000000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5500000000000000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5500000000000000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5500000000000000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5500000000000000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5500000000000000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5500000000000000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5500000000000000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55000000000000004">
      <c r="B25" t="s">
        <v>200</v>
      </c>
    </row>
    <row r="26" spans="2:7" x14ac:dyDescent="0.55000000000000004">
      <c r="B26" t="b">
        <f>AND(RIGHT($B3,2)&lt;&gt;"장애",$G3&gt;=MEDIAN($G$3:$G$23))</f>
        <v>0</v>
      </c>
    </row>
    <row r="28" spans="2:7" x14ac:dyDescent="0.5500000000000000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5500000000000000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5500000000000000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5500000000000000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5500000000000000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5500000000000000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5500000000000000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5500000000000000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5500000000000000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AND(LEFT($B3,1)="특",OR($C3&gt;=5000,$G3&gt;=LARGE($G$3:$G$23,2)))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4" workbookViewId="0">
      <selection activeCell="A5" sqref="A5:I5"/>
    </sheetView>
  </sheetViews>
  <sheetFormatPr defaultRowHeight="17.600000000000001" x14ac:dyDescent="0.55000000000000004"/>
  <cols>
    <col min="1" max="1" width="10.35546875" bestFit="1" customWidth="1"/>
    <col min="2" max="2" width="27.7109375" bestFit="1" customWidth="1"/>
    <col min="3" max="3" width="12.640625" customWidth="1"/>
    <col min="4" max="4" width="13.2109375" bestFit="1" customWidth="1"/>
    <col min="5" max="5" width="16.5" bestFit="1" customWidth="1"/>
    <col min="6" max="6" width="11.35546875" bestFit="1" customWidth="1"/>
    <col min="7" max="7" width="12" customWidth="1"/>
    <col min="8" max="8" width="18.640625" bestFit="1" customWidth="1"/>
    <col min="9" max="10" width="11.35546875" bestFit="1" customWidth="1"/>
  </cols>
  <sheetData>
    <row r="1" spans="1:10" x14ac:dyDescent="0.55000000000000004">
      <c r="A1" t="s">
        <v>1</v>
      </c>
    </row>
    <row r="2" spans="1:10" x14ac:dyDescent="0.5500000000000000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5500000000000000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5500000000000000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5500000000000000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5500000000000000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5500000000000000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5500000000000000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5500000000000000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5500000000000000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5500000000000000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5500000000000000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5500000000000000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5500000000000000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5500000000000000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5500000000000000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5500000000000000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5500000000000000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5500000000000000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5500000000000000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5500000000000000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5500000000000000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5500000000000000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5500000000000000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B1" workbookViewId="0">
      <selection activeCell="F20" sqref="F20"/>
    </sheetView>
  </sheetViews>
  <sheetFormatPr defaultRowHeight="17.600000000000001" x14ac:dyDescent="0.55000000000000004"/>
  <cols>
    <col min="1" max="1" width="7.140625" bestFit="1" customWidth="1"/>
    <col min="2" max="5" width="10.640625" bestFit="1" customWidth="1"/>
    <col min="6" max="6" width="12.140625" bestFit="1" customWidth="1"/>
    <col min="7" max="7" width="10" bestFit="1" customWidth="1"/>
    <col min="8" max="8" width="11.640625" customWidth="1"/>
    <col min="10" max="10" width="10" bestFit="1" customWidth="1"/>
    <col min="11" max="11" width="15.140625" bestFit="1" customWidth="1"/>
    <col min="12" max="12" width="5.640625" customWidth="1"/>
    <col min="13" max="13" width="5.640625" bestFit="1" customWidth="1"/>
    <col min="14" max="14" width="7.140625" bestFit="1" customWidth="1"/>
    <col min="15" max="15" width="5.2109375" bestFit="1" customWidth="1"/>
    <col min="16" max="16" width="10.85546875" bestFit="1" customWidth="1"/>
    <col min="17" max="17" width="3" customWidth="1"/>
    <col min="19" max="19" width="14.7109375" customWidth="1"/>
  </cols>
  <sheetData>
    <row r="2" spans="1:19" x14ac:dyDescent="0.55000000000000004">
      <c r="A2" t="s">
        <v>1</v>
      </c>
    </row>
    <row r="3" spans="1:19" x14ac:dyDescent="0.55000000000000004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5500000000000000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5500000000000000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_xlfn.CONCAT(SUM(IF($C5:$G5&gt;$K5:$O5,1)),":",SUM(IF($C5:$G5&lt;$K5:$O5,1)))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COUNTIF($B$5:$B$12,$R5)&amp;"회의 평균:"&amp; ROUNDDOWN(AVERAGE(IF($R5=$B$5:$B$12,$H$5:$H$12)),1)</f>
        <v>2회의 평균:23.1</v>
      </c>
    </row>
    <row r="6" spans="1:19" x14ac:dyDescent="0.5500000000000000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_xlfn.CONCAT(SUM(IF($C6:$G6&gt;$K6:$O6,1)),":",SUM(IF($C6:$G6&lt;$K6:$O6,1)))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COUNTIF($B$5:$B$12,$R6)&amp;"회의 평균:"&amp; ROUNDDOWN(AVERAGE(IF($R6=$B$5:$B$12,$H$5:$H$12)),1)</f>
        <v>2회의 평균:22.5</v>
      </c>
    </row>
    <row r="7" spans="1:19" x14ac:dyDescent="0.5500000000000000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_xlfn.CONCAT(SUM(IF($C7:$G7&gt;$K7:$O7,1)),":",SUM(IF($C7:$G7&lt;$K7:$O7,1)))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COUNTIF($B$5:$B$12,$R7)&amp;"회의 평균:"&amp; ROUNDDOWN(AVERAGE(IF($R7=$B$5:$B$12,$H$5:$H$12)),1)</f>
        <v>2회의 평균:24.3</v>
      </c>
    </row>
    <row r="8" spans="1:19" x14ac:dyDescent="0.5500000000000000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_xlfn.CONCAT(SUM(IF($C8:$G8&gt;$K8:$O8,1)),":",SUM(IF($C8:$G8&lt;$K8:$O8,1)))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COUNTIF($B$5:$B$12,$R8)&amp;"회의 평균:"&amp; ROUNDDOWN(AVERAGE(IF($R8=$B$5:$B$12,$H$5:$H$12)),1)</f>
        <v>2회의 평균:22.6</v>
      </c>
    </row>
    <row r="9" spans="1:19" x14ac:dyDescent="0.5500000000000000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_xlfn.CONCAT(SUM(IF($C9:$G9&gt;$K9:$O9,1)),":",SUM(IF($C9:$G9&lt;$K9:$O9,1)))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5500000000000000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_xlfn.CONCAT(SUM(IF($C10:$G10&gt;$K10:$O10,1)),":",SUM(IF($C10:$G10&lt;$K10:$O10,1)))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  <c r="R10" s="38" t="s">
        <v>202</v>
      </c>
    </row>
    <row r="11" spans="1:19" x14ac:dyDescent="0.5500000000000000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_xlfn.CONCAT(SUM(IF($C11:$G11&gt;$K11:$O11,1)),":",SUM(IF($C11:$G11&lt;$K11:$O11,1)))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5500000000000000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_xlfn.CONCAT(SUM(IF($C12:$G12&gt;$K12:$O12,1)),":",SUM(IF($C12:$G12&lt;$K12:$O12,1)))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55000000000000004">
      <c r="A14" t="s">
        <v>171</v>
      </c>
      <c r="M14" t="s">
        <v>172</v>
      </c>
    </row>
    <row r="15" spans="1:19" x14ac:dyDescent="0.5500000000000000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5500000000000000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VLOOKUP($B16,$M$16:$P$23,MATCH(RIGHT($F$15,LEN($F$15)-4),$M$15:$P$15,0),FALSE)</f>
        <v>10</v>
      </c>
      <c r="G16" s="2">
        <f>VLOOKUP($B16,$M$16:$P$23,MATCH(RIGHT($G$15,LEN($G$15)-4),$M$15:$P$15,0),FALSE)</f>
        <v>9</v>
      </c>
      <c r="H16" s="5">
        <f>VLOOKUP($B16,$M$16:$P$23,MATCH(RIGHT($H$15,LEN($H$15)-4),$M$15:$P$15,0),FALSE)</f>
        <v>2000000</v>
      </c>
      <c r="I16" s="2">
        <v>33</v>
      </c>
      <c r="J16" s="2" t="str">
        <f>IF(RANK($I16,$I$16:$I$23,1)&gt;=4,REPLACE($A16,2,1,"★")&amp;RANK($I16,$I$16:$I$23,0)&amp;"등","")</f>
        <v>이★철1등</v>
      </c>
      <c r="K16" s="2" t="str" cm="1">
        <f t="array" ref="K16">fn그래프($B16,COUNTA($A$16:$A$23))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5500000000000000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2">VLOOKUP($B17,$M$16:$P$23,MATCH(RIGHT($F$15,LEN($F$15)-4),$M$15:$P$15,0),FALSE)</f>
        <v>5</v>
      </c>
      <c r="G17" s="2">
        <f t="shared" ref="G17:H23" si="3">VLOOKUP($B17,$M$16:$P$23,MATCH(RIGHT($G$15,LEN($G$15)-4),$M$15:$P$15,0),FALSE)</f>
        <v>7</v>
      </c>
      <c r="H17" s="5">
        <f t="shared" ref="H17:H23" si="4">VLOOKUP($B17,$M$16:$P$23,MATCH(RIGHT($H$15,LEN($H$15)-4),$M$15:$P$15,0),FALSE)</f>
        <v>1000000</v>
      </c>
      <c r="I17" s="2">
        <v>30</v>
      </c>
      <c r="J17" s="2" t="str">
        <f t="shared" ref="J17:J23" si="5">IF(RANK($I17,$I$16:$I$23,1)&gt;=4,REPLACE($A17,2,1,"★")&amp;RANK($I17,$I$16:$I$23,0)&amp;"등","")</f>
        <v>조★진4등</v>
      </c>
      <c r="K17" s="2" t="str" cm="1">
        <f t="array" ref="K17">fn그래프($B17,COUNTA($A$16:$A$23))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5500000000000000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2"/>
        <v>9</v>
      </c>
      <c r="G18" s="2">
        <f t="shared" si="3"/>
        <v>9</v>
      </c>
      <c r="H18" s="5">
        <f t="shared" si="4"/>
        <v>1800000</v>
      </c>
      <c r="I18" s="2">
        <v>33</v>
      </c>
      <c r="J18" s="2" t="str">
        <f t="shared" si="5"/>
        <v>박★호1등</v>
      </c>
      <c r="K18" s="2" t="str" cm="1">
        <f t="array" ref="K18">fn그래프($B18,COUNTA($A$16:$A$23))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5500000000000000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2"/>
        <v>7</v>
      </c>
      <c r="G19" s="2">
        <f t="shared" si="3"/>
        <v>8</v>
      </c>
      <c r="H19" s="5">
        <f t="shared" si="4"/>
        <v>1400000</v>
      </c>
      <c r="I19" s="2">
        <v>29</v>
      </c>
      <c r="J19" s="2" t="str">
        <f t="shared" si="5"/>
        <v/>
      </c>
      <c r="K19" s="2" t="str" cm="1">
        <f t="array" ref="K19">fn그래프($B19,COUNTA($A$16:$A$23))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5500000000000000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2"/>
        <v>4</v>
      </c>
      <c r="G20" s="2">
        <f t="shared" si="3"/>
        <v>6</v>
      </c>
      <c r="H20" s="5">
        <f t="shared" si="4"/>
        <v>800000</v>
      </c>
      <c r="I20" s="2">
        <v>28</v>
      </c>
      <c r="J20" s="2" t="str">
        <f t="shared" si="5"/>
        <v/>
      </c>
      <c r="K20" s="2" t="str" cm="1">
        <f t="array" ref="K20">fn그래프($B20,COUNTA($A$16:$A$23))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5500000000000000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2"/>
        <v>3</v>
      </c>
      <c r="G21" s="2">
        <f t="shared" si="3"/>
        <v>6</v>
      </c>
      <c r="H21" s="5">
        <f t="shared" si="4"/>
        <v>600000</v>
      </c>
      <c r="I21" s="2">
        <v>31</v>
      </c>
      <c r="J21" s="2" t="str">
        <f t="shared" si="5"/>
        <v>노★호3등</v>
      </c>
      <c r="K21" s="2" t="str" cm="1">
        <f t="array" ref="K21">fn그래프($B21,COUNTA($A$16:$A$23))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5500000000000000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2"/>
        <v>6</v>
      </c>
      <c r="G22" s="2">
        <f t="shared" si="3"/>
        <v>7</v>
      </c>
      <c r="H22" s="5">
        <f t="shared" si="4"/>
        <v>1200000</v>
      </c>
      <c r="I22" s="2">
        <v>27</v>
      </c>
      <c r="J22" s="2" t="str">
        <f t="shared" si="5"/>
        <v/>
      </c>
      <c r="K22" s="2" t="str" cm="1">
        <f t="array" ref="K22">fn그래프($B22,COUNTA($A$16:$A$23))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5500000000000000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2"/>
        <v>8</v>
      </c>
      <c r="G23" s="2">
        <f t="shared" si="3"/>
        <v>8</v>
      </c>
      <c r="H23" s="5">
        <f t="shared" si="4"/>
        <v>1600000</v>
      </c>
      <c r="I23" s="2">
        <v>29</v>
      </c>
      <c r="J23" s="2" t="str">
        <f t="shared" si="5"/>
        <v/>
      </c>
      <c r="K23" s="2" t="str" cm="1">
        <f t="array" ref="K23">fn그래프($B23,COUNTA($A$16:$A$23))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D2" sqref="D2"/>
    </sheetView>
  </sheetViews>
  <sheetFormatPr defaultRowHeight="17.600000000000001" x14ac:dyDescent="0.55000000000000004"/>
  <cols>
    <col min="1" max="1" width="3.140625" customWidth="1"/>
    <col min="2" max="2" width="16" bestFit="1" customWidth="1"/>
    <col min="3" max="3" width="11.2109375" bestFit="1" customWidth="1"/>
    <col min="4" max="5" width="12.35546875" bestFit="1" customWidth="1"/>
    <col min="6" max="6" width="14.35546875" bestFit="1" customWidth="1"/>
    <col min="7" max="8" width="7.5703125" bestFit="1" customWidth="1"/>
    <col min="9" max="15" width="6.5" bestFit="1" customWidth="1"/>
    <col min="16" max="16" width="10.5703125" bestFit="1" customWidth="1"/>
    <col min="17" max="17" width="8.640625" bestFit="1" customWidth="1"/>
    <col min="18" max="18" width="6.5703125" bestFit="1" customWidth="1"/>
    <col min="19" max="19" width="7.5703125" bestFit="1" customWidth="1"/>
    <col min="20" max="20" width="7.640625" bestFit="1" customWidth="1"/>
    <col min="21" max="21" width="6.5" bestFit="1" customWidth="1"/>
    <col min="22" max="22" width="7.640625" bestFit="1" customWidth="1"/>
    <col min="23" max="23" width="6.5" bestFit="1" customWidth="1"/>
    <col min="24" max="24" width="7.640625" bestFit="1" customWidth="1"/>
    <col min="25" max="25" width="6.5" bestFit="1" customWidth="1"/>
    <col min="26" max="26" width="7.640625" bestFit="1" customWidth="1"/>
    <col min="27" max="27" width="6.5" bestFit="1" customWidth="1"/>
    <col min="28" max="28" width="7.640625" bestFit="1" customWidth="1"/>
    <col min="29" max="29" width="6.5" bestFit="1" customWidth="1"/>
    <col min="30" max="30" width="7.640625" bestFit="1" customWidth="1"/>
    <col min="31" max="31" width="6.5" bestFit="1" customWidth="1"/>
    <col min="32" max="32" width="7.640625" bestFit="1" customWidth="1"/>
    <col min="33" max="33" width="6.5" bestFit="1" customWidth="1"/>
    <col min="34" max="34" width="7.640625" bestFit="1" customWidth="1"/>
    <col min="35" max="35" width="12.5703125" bestFit="1" customWidth="1"/>
    <col min="36" max="37" width="7.5703125" bestFit="1" customWidth="1"/>
    <col min="38" max="38" width="15.2109375" bestFit="1" customWidth="1"/>
    <col min="39" max="50" width="10.92578125" bestFit="1" customWidth="1"/>
    <col min="51" max="58" width="12.0703125" bestFit="1" customWidth="1"/>
    <col min="59" max="59" width="6.7109375" bestFit="1" customWidth="1"/>
  </cols>
  <sheetData>
    <row r="2" spans="2:6" x14ac:dyDescent="0.55000000000000004">
      <c r="B2" s="39" t="s">
        <v>108</v>
      </c>
      <c r="C2" s="39" t="s">
        <v>44</v>
      </c>
      <c r="D2" t="s">
        <v>204</v>
      </c>
      <c r="E2" t="s">
        <v>205</v>
      </c>
      <c r="F2" t="s">
        <v>206</v>
      </c>
    </row>
    <row r="3" spans="2:6" x14ac:dyDescent="0.55000000000000004">
      <c r="B3" t="s">
        <v>123</v>
      </c>
      <c r="D3" s="40">
        <v>16.75</v>
      </c>
      <c r="E3" s="40">
        <v>113285.71428571429</v>
      </c>
      <c r="F3" s="40">
        <v>53131000</v>
      </c>
    </row>
    <row r="4" spans="2:6" x14ac:dyDescent="0.55000000000000004">
      <c r="C4" t="s">
        <v>122</v>
      </c>
      <c r="D4" s="40">
        <v>9</v>
      </c>
      <c r="E4" s="40">
        <v>126000</v>
      </c>
      <c r="F4" s="40">
        <v>1134000</v>
      </c>
    </row>
    <row r="5" spans="2:6" x14ac:dyDescent="0.55000000000000004">
      <c r="C5" t="s">
        <v>131</v>
      </c>
      <c r="D5" s="40">
        <v>25.5</v>
      </c>
      <c r="E5" s="40">
        <v>43000</v>
      </c>
      <c r="F5" s="40">
        <v>4386000</v>
      </c>
    </row>
    <row r="6" spans="2:6" x14ac:dyDescent="0.55000000000000004">
      <c r="C6" t="s">
        <v>117</v>
      </c>
      <c r="D6" s="40">
        <v>0</v>
      </c>
      <c r="E6" s="40">
        <v>170500</v>
      </c>
      <c r="F6" s="40">
        <v>0</v>
      </c>
    </row>
    <row r="7" spans="2:6" x14ac:dyDescent="0.55000000000000004">
      <c r="C7" t="s">
        <v>144</v>
      </c>
      <c r="D7" s="40">
        <v>7</v>
      </c>
      <c r="E7" s="40">
        <v>120000</v>
      </c>
      <c r="F7" s="40">
        <v>1680000</v>
      </c>
    </row>
    <row r="8" spans="2:6" x14ac:dyDescent="0.55000000000000004">
      <c r="B8" t="s">
        <v>132</v>
      </c>
      <c r="D8" s="40">
        <v>10.4</v>
      </c>
      <c r="E8" s="40">
        <v>81400</v>
      </c>
      <c r="F8" s="40">
        <v>21164000</v>
      </c>
    </row>
    <row r="9" spans="2:6" x14ac:dyDescent="0.55000000000000004">
      <c r="C9" t="s">
        <v>131</v>
      </c>
      <c r="D9" s="40">
        <v>15</v>
      </c>
      <c r="E9" s="40">
        <v>35000</v>
      </c>
      <c r="F9" s="40">
        <v>525000</v>
      </c>
    </row>
    <row r="10" spans="2:6" x14ac:dyDescent="0.55000000000000004">
      <c r="C10" t="s">
        <v>117</v>
      </c>
      <c r="D10" s="40">
        <v>5.333333333333333</v>
      </c>
      <c r="E10" s="40">
        <v>106333.33333333333</v>
      </c>
      <c r="F10" s="40">
        <v>5104000</v>
      </c>
    </row>
    <row r="11" spans="2:6" x14ac:dyDescent="0.55000000000000004">
      <c r="C11" t="s">
        <v>144</v>
      </c>
      <c r="D11" s="40">
        <v>21</v>
      </c>
      <c r="E11" s="40">
        <v>53000</v>
      </c>
      <c r="F11" s="40">
        <v>1113000</v>
      </c>
    </row>
    <row r="12" spans="2:6" x14ac:dyDescent="0.55000000000000004">
      <c r="B12" t="s">
        <v>118</v>
      </c>
      <c r="D12" s="40">
        <v>8.5</v>
      </c>
      <c r="E12" s="40">
        <v>100750</v>
      </c>
      <c r="F12" s="40">
        <v>13702000</v>
      </c>
    </row>
    <row r="13" spans="2:6" x14ac:dyDescent="0.55000000000000004">
      <c r="C13" t="s">
        <v>122</v>
      </c>
      <c r="D13" s="40">
        <v>8</v>
      </c>
      <c r="E13" s="40">
        <v>42500</v>
      </c>
      <c r="F13" s="40">
        <v>1360000</v>
      </c>
    </row>
    <row r="14" spans="2:6" x14ac:dyDescent="0.55000000000000004">
      <c r="C14" t="s">
        <v>117</v>
      </c>
      <c r="D14" s="40">
        <v>9</v>
      </c>
      <c r="E14" s="40">
        <v>159000</v>
      </c>
      <c r="F14" s="40">
        <v>5724000</v>
      </c>
    </row>
    <row r="15" spans="2:6" x14ac:dyDescent="0.55000000000000004">
      <c r="B15" t="s">
        <v>127</v>
      </c>
      <c r="D15" s="40">
        <v>16</v>
      </c>
      <c r="E15" s="40">
        <v>70666.666666666672</v>
      </c>
      <c r="F15" s="40">
        <v>40704000</v>
      </c>
    </row>
    <row r="16" spans="2:6" x14ac:dyDescent="0.55000000000000004">
      <c r="C16" t="s">
        <v>122</v>
      </c>
      <c r="D16" s="40">
        <v>16</v>
      </c>
      <c r="E16" s="40">
        <v>110000</v>
      </c>
      <c r="F16" s="40">
        <v>7040000</v>
      </c>
    </row>
    <row r="17" spans="2:6" x14ac:dyDescent="0.55000000000000004">
      <c r="C17" t="s">
        <v>131</v>
      </c>
      <c r="D17" s="40">
        <v>4</v>
      </c>
      <c r="E17" s="40">
        <v>40000</v>
      </c>
      <c r="F17" s="40">
        <v>160000</v>
      </c>
    </row>
    <row r="18" spans="2:6" x14ac:dyDescent="0.55000000000000004">
      <c r="C18" t="s">
        <v>117</v>
      </c>
      <c r="D18" s="40">
        <v>27.5</v>
      </c>
      <c r="E18" s="40">
        <v>32500</v>
      </c>
      <c r="F18" s="40">
        <v>3575000</v>
      </c>
    </row>
    <row r="19" spans="2:6" x14ac:dyDescent="0.55000000000000004">
      <c r="C19" t="s">
        <v>144</v>
      </c>
      <c r="D19" s="40">
        <v>5</v>
      </c>
      <c r="E19" s="40">
        <v>99000</v>
      </c>
      <c r="F19" s="40">
        <v>495000</v>
      </c>
    </row>
    <row r="20" spans="2:6" x14ac:dyDescent="0.55000000000000004">
      <c r="B20" t="s">
        <v>203</v>
      </c>
      <c r="D20" s="40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L13" sqref="L13"/>
    </sheetView>
  </sheetViews>
  <sheetFormatPr defaultRowHeight="17.600000000000001" x14ac:dyDescent="0.55000000000000004"/>
  <cols>
    <col min="1" max="1" width="1.640625" customWidth="1"/>
  </cols>
  <sheetData>
    <row r="2" spans="2:5" x14ac:dyDescent="0.55000000000000004">
      <c r="B2" s="8" t="s">
        <v>183</v>
      </c>
    </row>
    <row r="3" spans="2:5" x14ac:dyDescent="0.5500000000000000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5500000000000000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5500000000000000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55000000000000004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55000000000000004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5500000000000000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55000000000000004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55000000000000004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5500000000000000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55000000000000004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55000000000000004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55000000000000004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55000000000000004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55000000000000004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55000000000000004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55000000000000004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55000000000000004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55000000000000004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55000000000000004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55000000000000004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55000000000000004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DDDACA38-AE90-4E51-AE81-8538909BC0CA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7" workbookViewId="0">
      <selection activeCell="M16" sqref="M16"/>
    </sheetView>
  </sheetViews>
  <sheetFormatPr defaultRowHeight="17.600000000000001" x14ac:dyDescent="0.55000000000000004"/>
  <cols>
    <col min="1" max="1" width="1.640625" customWidth="1"/>
    <col min="2" max="2" width="10.140625" customWidth="1"/>
    <col min="3" max="7" width="9.640625" customWidth="1"/>
  </cols>
  <sheetData>
    <row r="2" spans="2:7" x14ac:dyDescent="0.55000000000000004">
      <c r="B2" s="8" t="s">
        <v>178</v>
      </c>
    </row>
    <row r="3" spans="2:7" x14ac:dyDescent="0.55000000000000004">
      <c r="G3" t="s">
        <v>76</v>
      </c>
    </row>
    <row r="4" spans="2:7" x14ac:dyDescent="0.5500000000000000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5500000000000000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5500000000000000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5500000000000000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5500000000000000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5500000000000000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5500000000000000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5500000000000000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tabSelected="1" workbookViewId="0">
      <selection activeCell="I14" sqref="I14"/>
    </sheetView>
  </sheetViews>
  <sheetFormatPr defaultRowHeight="17.600000000000001" x14ac:dyDescent="0.55000000000000004"/>
  <cols>
    <col min="1" max="1" width="1.640625" customWidth="1"/>
    <col min="2" max="2" width="16.2109375" bestFit="1" customWidth="1"/>
    <col min="3" max="6" width="9.35546875" customWidth="1"/>
    <col min="7" max="7" width="12.35546875" bestFit="1" customWidth="1"/>
    <col min="8" max="8" width="9.35546875" customWidth="1"/>
  </cols>
  <sheetData>
    <row r="2" spans="2:8" x14ac:dyDescent="0.55000000000000004">
      <c r="B2" s="8" t="s">
        <v>104</v>
      </c>
    </row>
    <row r="3" spans="2:8" x14ac:dyDescent="0.5500000000000000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55000000000000004">
      <c r="B4" s="12" t="s">
        <v>88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55000000000000004">
      <c r="B5" s="12" t="s">
        <v>89</v>
      </c>
      <c r="C5" s="41">
        <v>19.399999999999999</v>
      </c>
      <c r="D5" s="41">
        <v>22.5</v>
      </c>
      <c r="E5" s="41">
        <v>8.3000000000000007</v>
      </c>
      <c r="F5" s="41" t="s">
        <v>179</v>
      </c>
      <c r="G5" s="41">
        <v>3.8</v>
      </c>
      <c r="H5" s="41">
        <v>9.9</v>
      </c>
    </row>
    <row r="6" spans="2:8" x14ac:dyDescent="0.55000000000000004">
      <c r="B6" s="12" t="s">
        <v>90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55000000000000004">
      <c r="B7" s="12" t="s">
        <v>91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55000000000000004">
      <c r="B8" s="12" t="s">
        <v>92</v>
      </c>
      <c r="C8" s="41" t="s">
        <v>179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55000000000000004">
      <c r="B9" s="12" t="s">
        <v>93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55000000000000004">
      <c r="B10" s="12" t="s">
        <v>94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179</v>
      </c>
      <c r="H10" s="41">
        <v>-15.3</v>
      </c>
    </row>
    <row r="11" spans="2:8" x14ac:dyDescent="0.55000000000000004">
      <c r="B11" s="12" t="s">
        <v>95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55000000000000004">
      <c r="B12" s="13" t="s">
        <v>96</v>
      </c>
      <c r="C12" s="41">
        <v>0.4</v>
      </c>
      <c r="D12" s="41">
        <v>0.1</v>
      </c>
      <c r="E12" s="41" t="s">
        <v>179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22"/>
  <sheetViews>
    <sheetView workbookViewId="0">
      <selection activeCell="K17" sqref="K17"/>
    </sheetView>
  </sheetViews>
  <sheetFormatPr defaultRowHeight="17.600000000000001" x14ac:dyDescent="0.55000000000000004"/>
  <cols>
    <col min="3" max="3" width="14.85546875" customWidth="1"/>
    <col min="5" max="5" width="13" bestFit="1" customWidth="1"/>
    <col min="6" max="6" width="11" bestFit="1" customWidth="1"/>
    <col min="9" max="9" width="15.35546875" customWidth="1"/>
    <col min="10" max="10" width="11" bestFit="1" customWidth="1"/>
    <col min="11" max="11" width="9.35546875" bestFit="1" customWidth="1"/>
  </cols>
  <sheetData>
    <row r="2" spans="2:11" x14ac:dyDescent="0.55000000000000004">
      <c r="B2" t="s">
        <v>1</v>
      </c>
    </row>
    <row r="3" spans="2:11" x14ac:dyDescent="0.55000000000000004">
      <c r="B3" s="6" t="s">
        <v>193</v>
      </c>
      <c r="C3" s="6" t="s">
        <v>194</v>
      </c>
      <c r="D3" s="6" t="s">
        <v>33</v>
      </c>
      <c r="E3" s="6" t="s">
        <v>195</v>
      </c>
      <c r="F3" s="6" t="s">
        <v>196</v>
      </c>
      <c r="G3" s="6" t="s">
        <v>34</v>
      </c>
      <c r="I3" s="6" t="s">
        <v>194</v>
      </c>
      <c r="J3" s="6" t="s">
        <v>196</v>
      </c>
      <c r="K3" s="6" t="s">
        <v>0</v>
      </c>
    </row>
    <row r="4" spans="2:11" x14ac:dyDescent="0.55000000000000004">
      <c r="B4" s="6" t="s">
        <v>209</v>
      </c>
      <c r="C4" s="6" t="s">
        <v>189</v>
      </c>
      <c r="D4" s="6" t="s">
        <v>211</v>
      </c>
      <c r="E4" s="6">
        <v>5</v>
      </c>
      <c r="F4" s="6">
        <v>10</v>
      </c>
      <c r="G4" s="6">
        <v>60000</v>
      </c>
      <c r="I4" s="6" t="s">
        <v>184</v>
      </c>
      <c r="J4" s="6">
        <v>10</v>
      </c>
      <c r="K4" s="5">
        <v>120000</v>
      </c>
    </row>
    <row r="5" spans="2:11" x14ac:dyDescent="0.55000000000000004">
      <c r="B5" s="6" t="s">
        <v>198</v>
      </c>
      <c r="C5" s="6" t="s">
        <v>186</v>
      </c>
      <c r="D5" s="6" t="s">
        <v>197</v>
      </c>
      <c r="E5" s="6">
        <v>1</v>
      </c>
      <c r="F5" s="6">
        <v>10</v>
      </c>
      <c r="G5" s="6">
        <v>108000</v>
      </c>
      <c r="I5" s="6" t="s">
        <v>185</v>
      </c>
      <c r="J5" s="6">
        <v>8</v>
      </c>
      <c r="K5" s="5">
        <v>96000</v>
      </c>
    </row>
    <row r="6" spans="2:11" x14ac:dyDescent="0.55000000000000004">
      <c r="B6" s="6" t="s">
        <v>207</v>
      </c>
      <c r="C6" s="6" t="s">
        <v>208</v>
      </c>
      <c r="D6" s="6" t="s">
        <v>197</v>
      </c>
      <c r="E6" s="6">
        <v>10</v>
      </c>
      <c r="F6" s="6">
        <v>8</v>
      </c>
      <c r="G6" s="6">
        <v>-24000</v>
      </c>
      <c r="I6" s="6" t="s">
        <v>187</v>
      </c>
      <c r="J6" s="6">
        <v>10</v>
      </c>
      <c r="K6" s="5">
        <v>120000</v>
      </c>
    </row>
    <row r="7" spans="2:11" x14ac:dyDescent="0.55000000000000004">
      <c r="B7" s="6" t="s">
        <v>207</v>
      </c>
      <c r="C7" s="6" t="s">
        <v>208</v>
      </c>
      <c r="D7" s="6" t="s">
        <v>197</v>
      </c>
      <c r="E7" s="6">
        <v>10</v>
      </c>
      <c r="F7" s="6">
        <v>8</v>
      </c>
      <c r="G7" s="6">
        <v>-24000</v>
      </c>
      <c r="I7" s="6" t="s">
        <v>188</v>
      </c>
      <c r="J7" s="6">
        <v>8</v>
      </c>
      <c r="K7" s="5">
        <v>96000</v>
      </c>
    </row>
    <row r="8" spans="2:11" x14ac:dyDescent="0.55000000000000004">
      <c r="B8" s="6" t="s">
        <v>207</v>
      </c>
      <c r="C8" s="6" t="s">
        <v>208</v>
      </c>
      <c r="D8" s="6" t="s">
        <v>197</v>
      </c>
      <c r="E8" s="6">
        <v>10</v>
      </c>
      <c r="F8" s="6">
        <v>8</v>
      </c>
      <c r="G8" s="6">
        <v>-24000</v>
      </c>
      <c r="I8" s="6" t="s">
        <v>189</v>
      </c>
      <c r="J8" s="6">
        <v>10</v>
      </c>
      <c r="K8" s="5">
        <v>120000</v>
      </c>
    </row>
    <row r="9" spans="2:11" x14ac:dyDescent="0.55000000000000004">
      <c r="B9" s="6" t="s">
        <v>207</v>
      </c>
      <c r="C9" s="6" t="s">
        <v>210</v>
      </c>
      <c r="D9" s="6" t="s">
        <v>199</v>
      </c>
      <c r="E9" s="6">
        <v>10</v>
      </c>
      <c r="F9" s="6">
        <v>10</v>
      </c>
      <c r="G9" s="6">
        <v>0</v>
      </c>
      <c r="I9" s="6" t="s">
        <v>190</v>
      </c>
      <c r="J9" s="6">
        <v>8</v>
      </c>
      <c r="K9" s="5">
        <v>96000</v>
      </c>
    </row>
    <row r="10" spans="2:11" x14ac:dyDescent="0.55000000000000004">
      <c r="B10" s="6" t="s">
        <v>207</v>
      </c>
      <c r="C10" s="6" t="s">
        <v>210</v>
      </c>
      <c r="D10" s="6" t="s">
        <v>199</v>
      </c>
      <c r="E10" s="6">
        <v>10</v>
      </c>
      <c r="F10" s="6">
        <v>10</v>
      </c>
      <c r="G10" s="6">
        <v>0</v>
      </c>
      <c r="I10" s="6" t="s">
        <v>191</v>
      </c>
      <c r="J10" s="6">
        <v>10</v>
      </c>
      <c r="K10" s="5">
        <v>50000</v>
      </c>
    </row>
    <row r="11" spans="2:11" x14ac:dyDescent="0.55000000000000004">
      <c r="B11" s="6" t="s">
        <v>207</v>
      </c>
      <c r="C11" s="6" t="s">
        <v>210</v>
      </c>
      <c r="D11" s="6" t="s">
        <v>199</v>
      </c>
      <c r="E11" s="6">
        <v>10</v>
      </c>
      <c r="F11" s="6">
        <v>10</v>
      </c>
      <c r="G11" s="6">
        <v>0</v>
      </c>
      <c r="I11" s="6" t="s">
        <v>192</v>
      </c>
      <c r="J11" s="6">
        <v>8</v>
      </c>
      <c r="K11" s="5">
        <v>40000</v>
      </c>
    </row>
    <row r="12" spans="2:11" x14ac:dyDescent="0.55000000000000004">
      <c r="B12" s="6" t="s">
        <v>207</v>
      </c>
      <c r="C12" s="6" t="s">
        <v>210</v>
      </c>
      <c r="D12" s="6" t="s">
        <v>199</v>
      </c>
      <c r="E12" s="6">
        <v>10</v>
      </c>
      <c r="F12" s="6">
        <v>10</v>
      </c>
      <c r="G12" s="6">
        <v>0</v>
      </c>
    </row>
    <row r="13" spans="2:11" x14ac:dyDescent="0.55000000000000004">
      <c r="B13" s="6" t="s">
        <v>207</v>
      </c>
      <c r="C13" s="6" t="s">
        <v>210</v>
      </c>
      <c r="D13" s="6" t="s">
        <v>199</v>
      </c>
      <c r="E13" s="6">
        <v>10</v>
      </c>
      <c r="F13" s="6">
        <v>10</v>
      </c>
      <c r="G13" s="6">
        <v>0</v>
      </c>
      <c r="J13" s="36"/>
    </row>
    <row r="14" spans="2:11" x14ac:dyDescent="0.55000000000000004">
      <c r="B14" s="6" t="s">
        <v>207</v>
      </c>
      <c r="C14" s="6" t="s">
        <v>212</v>
      </c>
      <c r="D14" s="6" t="s">
        <v>199</v>
      </c>
      <c r="E14" s="6">
        <v>1</v>
      </c>
      <c r="F14" s="6">
        <v>8</v>
      </c>
      <c r="G14" s="6">
        <v>35000</v>
      </c>
    </row>
    <row r="15" spans="2:11" x14ac:dyDescent="0.55000000000000004">
      <c r="B15" s="6" t="s">
        <v>207</v>
      </c>
      <c r="C15" s="6" t="s">
        <v>213</v>
      </c>
      <c r="D15" s="6" t="s">
        <v>199</v>
      </c>
      <c r="E15" s="6">
        <v>5</v>
      </c>
      <c r="F15" s="6">
        <v>8</v>
      </c>
      <c r="G15" s="6">
        <v>36000</v>
      </c>
    </row>
    <row r="16" spans="2:11" x14ac:dyDescent="0.55000000000000004">
      <c r="B16" s="6" t="s">
        <v>207</v>
      </c>
      <c r="C16" s="6" t="s">
        <v>213</v>
      </c>
      <c r="D16" s="6" t="s">
        <v>197</v>
      </c>
      <c r="E16" s="6">
        <v>5</v>
      </c>
      <c r="F16" s="6">
        <v>8</v>
      </c>
      <c r="G16" s="6">
        <v>36000</v>
      </c>
    </row>
    <row r="17" spans="2:9" x14ac:dyDescent="0.55000000000000004">
      <c r="B17" s="6" t="s">
        <v>207</v>
      </c>
      <c r="C17" s="6" t="s">
        <v>213</v>
      </c>
      <c r="D17" s="6" t="s">
        <v>197</v>
      </c>
      <c r="E17" s="6">
        <v>5</v>
      </c>
      <c r="F17" s="6">
        <v>8</v>
      </c>
      <c r="G17" s="6">
        <v>36000</v>
      </c>
    </row>
    <row r="19" spans="2:9" x14ac:dyDescent="0.55000000000000004">
      <c r="I19" s="38"/>
    </row>
    <row r="21" spans="2:9" x14ac:dyDescent="0.55000000000000004">
      <c r="I21" s="38"/>
    </row>
    <row r="22" spans="2:9" x14ac:dyDescent="0.55000000000000004">
      <c r="I22" s="3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130629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지희 남</cp:lastModifiedBy>
  <cp:lastPrinted>2025-11-26T11:49:42Z</cp:lastPrinted>
  <dcterms:created xsi:type="dcterms:W3CDTF">2024-02-20T09:18:11Z</dcterms:created>
  <dcterms:modified xsi:type="dcterms:W3CDTF">2025-11-26T14:19:05Z</dcterms:modified>
</cp:coreProperties>
</file>