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 codeName="{28389E77-7640-9E18-AD5C-E98E2F4A8B83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89e325b86e32bc5/바탕 화면/컴활 1급 실기/실기 기출/01회/"/>
    </mc:Choice>
  </mc:AlternateContent>
  <xr:revisionPtr revIDLastSave="102" documentId="13_ncr:1_{888B28DF-E29E-4BA0-97AF-30FCD86E5A98}" xr6:coauthVersionLast="47" xr6:coauthVersionMax="47" xr10:uidLastSave="{4BE1E293-4012-4B0B-B2E2-18790642B63B}"/>
  <bookViews>
    <workbookView xWindow="-98" yWindow="-98" windowWidth="21795" windowHeight="13695" tabRatio="721" firstSheet="1" activeTab="8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9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1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M22" i="3" a="1"/>
  <c r="M22" i="3" s="1"/>
  <c r="N22" i="3" a="1"/>
  <c r="N22" i="3" s="1"/>
  <c r="L22" i="3" a="1"/>
  <c r="L22" i="3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11" i="3" a="1"/>
  <c r="H22" i="3" a="1"/>
  <c r="H12" i="3" a="1"/>
  <c r="H23" i="3" a="1"/>
  <c r="H13" i="3" a="1"/>
  <c r="H14" i="3" a="1"/>
  <c r="H15" i="3" a="1"/>
  <c r="H5" i="3" a="1"/>
  <c r="H16" i="3" a="1"/>
  <c r="H6" i="3" a="1"/>
  <c r="H17" i="3" a="1"/>
  <c r="H7" i="3" a="1"/>
  <c r="H18" i="3" a="1"/>
  <c r="H8" i="3" a="1"/>
  <c r="H19" i="3" a="1"/>
  <c r="H9" i="3" a="1"/>
  <c r="H20" i="3" a="1"/>
  <c r="H10" i="3" a="1"/>
  <c r="H21" i="3" a="1"/>
  <c r="H4" i="3" a="1"/>
  <c r="H21" i="3" l="1"/>
  <c r="H10" i="3"/>
  <c r="H20" i="3"/>
  <c r="H9" i="3"/>
  <c r="H19" i="3"/>
  <c r="H8" i="3"/>
  <c r="H18" i="3"/>
  <c r="H7" i="3"/>
  <c r="H17" i="3"/>
  <c r="H6" i="3"/>
  <c r="H16" i="3"/>
  <c r="H5" i="3"/>
  <c r="H15" i="3"/>
  <c r="H14" i="3"/>
  <c r="H13" i="3"/>
  <c r="H23" i="3"/>
  <c r="H12" i="3"/>
  <c r="H22" i="3"/>
  <c r="H11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6AD145D2-B27F-49A4-AE36-BAE64B5DF56C}" name="MS Access Database_Query1" type="1" refreshedVersion="8" background="1">
    <dbPr connection="DSN=MS Access Database;DBQ=C:\Users\seokj\OneDrive\바탕 화면\컴활 1급 실기\실기 기출\01회\위판장별판매현황.accdb;DefaultDir=C:\Users\seokj\OneDrive\바탕 화면\컴활 1급 실기\실기 기출\01회;DriverId=25;FIL=MS Access;MaxBufferSize=2048;PageTimeout=5;" command="SELECT 위탁판매.위판장코드, 위탁판매.어종상태명, 위탁판매.위판장명, 위탁판매.위판금액_x000d__x000a_FROM 위탁판매 위탁판매"/>
  </connection>
  <connection id="3" xr16:uid="{53F68BD7-B867-4EEA-B99A-1F9A4369AB85}" name="MS Access Database_Query2" type="1" refreshedVersion="8" background="1">
    <dbPr connection="DSN=MS Access Database;DBQ=C:\Users\seokj\OneDrive\바탕 화면\컴활 1급 실기\실기 기출\01회\위판장별판매현황.accdb;DefaultDir=C:\Users\seokj\OneDrive\바탕 화면\컴활 1급 실기\실기 기출\01회;DriverId=25;FIL=MS Access;MaxBufferSize=2048;PageTimeout=5;" command="SELECT 위탁판매.위판장코드, 위탁판매.어종상태명, 위탁판매.위판장명, 위탁판매.위판날짜, 위탁판매.위판금액_x000d__x000a_FROM 위탁판매 위탁판매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<sst xmlns="http://schemas.openxmlformats.org/spreadsheetml/2006/main" count="742" uniqueCount="293">
  <si>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</si>
  <si>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</si>
  <si>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</si>
  <si>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</si>
  <si>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</si>
  <si>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</si>
  <si>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</si>
  <si>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</si>
  <si>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</si>
  <si>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</si>
  <si>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</si>
  <si>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</si>
  <si>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</si>
  <si>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</si>
  <si>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</si>
  <si>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</si>
  <si>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</si>
  <si>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</si>
  <si>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</si>
  <si>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</si>
  <si>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</si>
  <si>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</si>
  <si>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</si>
  <si>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</si>
  <si>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</si>
  <si>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</si>
  <si>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</si>
  <si>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</si>
  <si>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</si>
  <si>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</si>
  <si>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</si>
  <si>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</si>
  <si>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</si>
  <si>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</si>
  <si>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</si>
  <si>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</si>
  <si>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</si>
  <si>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</si>
  <si>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</si>
  <si>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</si>
  <si>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</si>
  <si>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</si>
  <si>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</si>
  <si>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</si>
  <si>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</si>
  <si>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</si>
  <si>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</si>
  <si>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</si>
  <si>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</si>
  <si>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</si>
  <si>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</si>
  <si>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</si>
  <si>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</si>
  <si>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</si>
  <si>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</si>
  <si>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</si>
  <si>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</si>
  <si>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</si>
  <si>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</si>
  <si>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</si>
  <si>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</si>
  <si>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</si>
  <si>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</si>
  <si>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</si>
  <si>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</si>
  <si>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</si>
  <si>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</si>
  <si>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</si>
  <si>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</si>
  <si>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</si>
  <si>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</si>
  <si>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</si>
  <si>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</si>
  <si>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</si>
  <si>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</si>
  <si>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</si>
  <si>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</si>
  <si>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</si>
  <si>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</si>
  <si>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</si>
  <si>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</si>
  <si>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</si>
  <si>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</si>
  <si>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</si>
  <si>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</si>
  <si>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</si>
  <si>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</si>
  <si>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</si>
  <si>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</si>
  <si>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</si>
  <si>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</si>
  <si>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</si>
  <si>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</si>
  <si>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</si>
  <si>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</si>
  <si>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</si>
  <si>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</si>
  <si>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</si>
  <si>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</si>
  <si>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</si>
  <si>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</si>
  <si>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</si>
  <si>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</si>
  <si>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</si>
  <si>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</si>
  <si>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</si>
  <si>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</si>
  <si>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</si>
  <si>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</si>
  <si>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</si>
  <si>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</si>
  <si>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</si>
  <si>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</si>
  <si>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</si>
  <si>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</si>
  <si>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</si>
  <si>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</si>
  <si>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</si>
  <si>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</si>
  <si>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</si>
  <si>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</si>
  <si>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</si>
  <si>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</si>
  <si>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</si>
  <si>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</si>
  <si>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</si>
  <si>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</si>
  <si>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</si>
  <si>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</si>
  <si>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</si>
  <si>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</si>
  <si>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</si>
  <si>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</si>
  <si>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</si>
  <si>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</si>
  <si>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</si>
  <si>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</si>
  <si>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</si>
  <si>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</si>
  <si>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</si>
  <si>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</si>
  <si>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</si>
  <si>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</si>
  <si>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</si>
  <si>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</si>
  <si>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</si>
  <si>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</si>
  <si>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</si>
  <si>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</si>
  <si>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</si>
  <si>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</si>
  <si>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</si>
  <si>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</si>
  <si>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</si>
  <si>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</si>
  <si>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</si>
  <si>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</si>
  <si>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</si>
  <si>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</si>
  <si>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</si>
  <si>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</si>
  <si>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</si>
  <si>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</si>
  <si>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</si>
  <si>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</si>
  <si>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</si>
  <si>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</si>
  <si>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</si>
  <si>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</si>
  <si>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</si>
  <si>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</si>
  <si>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</si>
  <si>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</si>
  <si>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</si>
  <si>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</si>
  <si>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</si>
  <si>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</si>
  <si>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</si>
  <si>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</si>
  <si>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</si>
  <si>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</si>
  <si>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</si>
  <si>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</si>
  <si>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</si>
  <si>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</si>
  <si>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</si>
  <si>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</si>
  <si>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</si>
  <si>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</si>
  <si>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</si>
  <si>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</si>
  <si>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</si>
  <si>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</si>
  <si>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</si>
  <si>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</si>
  <si>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</si>
  <si>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</si>
  <si>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</si>
  <si>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</si>
  <si>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</si>
  <si>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</si>
  <si>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</si>
  <si>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</si>
  <si>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</si>
  <si>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</si>
  <si>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</si>
  <si>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</si>
  <si>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</si>
  <si>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</si>
  <si>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</si>
  <si>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</si>
  <si>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</si>
  <si>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</si>
  <si>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</si>
  <si>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</si>
  <si>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</si>
  <si>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</si>
  <si>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</si>
  <si>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</si>
  <si>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</si>
  <si>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</si>
  <si>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</si>
  <si>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</si>
  <si>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</si>
  <si>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</si>
  <si>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</si>
  <si>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</si>
  <si>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</si>
  <si>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</si>
  <si>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</si>
  <si>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</si>
  <si>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</si>
  <si>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</si>
  <si>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</si>
  <si>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</si>
  <si>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</si>
  <si>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</si>
  <si>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</si>
  <si>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</si>
  <si>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</si>
  <si>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</si>
  <si>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</si>
  <si>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</si>
  <si>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</si>
  <si>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</si>
  <si>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</si>
  <si>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</si>
  <si>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</si>
  <si>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</si>
  <si>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</si>
  <si>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</si>
  <si>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</si>
  <si>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</si>
  <si>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</si>
  <si>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</si>
  <si>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</si>
  <si>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</si>
  <si>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</si>
  <si>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</si>
  <si>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</si>
  <si>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</si>
  <si>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어종상태명</t>
  </si>
  <si>
    <t>(모두)</t>
  </si>
  <si>
    <t>위판장명</t>
  </si>
  <si>
    <t>서귀포위판장</t>
  </si>
  <si>
    <t>성산위판장</t>
  </si>
  <si>
    <t>흑산도위판장</t>
  </si>
  <si>
    <t>총합계</t>
  </si>
  <si>
    <t>위판금액</t>
  </si>
  <si>
    <t>개수 : 위판장코드</t>
  </si>
  <si>
    <t>1-1000000</t>
  </si>
  <si>
    <t>1000001-2000000</t>
  </si>
  <si>
    <t>2000001-3000000</t>
  </si>
  <si>
    <t>3000001-4000000</t>
  </si>
  <si>
    <t>위판날짜</t>
  </si>
  <si>
    <t>1-1000000 요약</t>
  </si>
  <si>
    <t>1000001-2000000 요약</t>
  </si>
  <si>
    <t>2000001-3000000 요약</t>
  </si>
  <si>
    <t>3000001-4000000 요약</t>
  </si>
  <si>
    <t>해당없음</t>
  </si>
  <si>
    <t>연이율</t>
  </si>
  <si>
    <t>월납입액</t>
  </si>
  <si>
    <t>이율증가</t>
  </si>
  <si>
    <t>만든 사람 안석진 날짜 2026-05-02
수정한 사람 안석진 날짜 2026-05-02</t>
  </si>
  <si>
    <t>이율감소</t>
  </si>
  <si>
    <t>만든 사람 안석진 날짜 2026-05-02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</si>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</sst>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10" fontId="0" fillId="0" borderId="0" xfId="0" applyNumberFormat="1" applyFill="1" applyBorder="1" applyAlignment="1">
      <alignment vertical="center"/>
    </xf>
    <xf numFmtId="6" fontId="0" fillId="0" borderId="4" xfId="0" applyNumberFormat="1" applyFill="1" applyBorder="1" applyAlignment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 applyBorder="1" applyAlignment="1">
      <alignment vertical="center"/>
    </xf>
    <xf numFmtId="0" fontId="12" fillId="0" borderId="0" xfId="0" applyFont="1" applyFill="1" applyBorder="1" applyAlignment="1">
      <alignment vertical="top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  <color rgb="FFFFFF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innerShdw blurRad="63500" dist="50800" dir="135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4762</xdr:colOff>
          <xdr:row>1</xdr:row>
          <xdr:rowOff>0</xdr:rowOff>
        </xdr:from>
        <xdr:to>
          <xdr:col>4</xdr:col>
          <xdr:colOff>842962</xdr:colOff>
          <xdr:row>2</xdr:row>
          <xdr:rowOff>200026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200026</xdr:colOff>
          <xdr:row>4</xdr:row>
          <xdr:rowOff>4762</xdr:rowOff>
        </xdr:from>
        <xdr:to>
          <xdr:col>4</xdr:col>
          <xdr:colOff>847726</xdr:colOff>
          <xdr:row>5</xdr:row>
          <xdr:rowOff>204787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59436" rIns="45720" bIns="59436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109537</xdr:colOff>
      <xdr:row>11</xdr:row>
      <xdr:rowOff>0</xdr:rowOff>
    </xdr:from>
    <xdr:to>
      <xdr:col>9</xdr:col>
      <xdr:colOff>671512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771525</xdr:colOff>
          <xdr:row>0</xdr:row>
          <xdr:rowOff>76200</xdr:rowOff>
        </xdr:from>
        <xdr:to>
          <xdr:col>4</xdr:col>
          <xdr:colOff>9525</xdr:colOff>
          <xdr:row>2</xdr:row>
          <xdr:rowOff>9525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안석진" refreshedDate="46144.415520949071" backgroundQuery="1" createdVersion="8" refreshedVersion="8" minRefreshableVersion="3" recordCount="57" xr:uid="{466B7CA9-C53F-4A04-B2F9-1C7A20B06686}">
  <cacheSource type="external" connectionId="3"/>
  <cacheFields count="5">
    <cacheField name="위판장코드" numFmtId="0" sqlType="4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 sqlType="-9">
      <sharedItems count="3">
        <s v="선어"/>
        <s v="냉동"/>
        <s v="활어"/>
      </sharedItems>
    </cacheField>
    <cacheField name="위판장명" numFmtId="0" sqlType="-9">
      <sharedItems count="3">
        <s v="성산위판장"/>
        <s v="서귀포위판장"/>
        <s v="흑산도위판장"/>
      </sharedItems>
    </cacheField>
    <cacheField name="위판날짜" numFmtId="0" sqlType="11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 sqlType="8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340589-534B-4D01-8B21-9FA1502F4752}" name="피벗 테이블2" cacheId="1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ubtotalTop="0" showAll="0"/>
    <pivotField axis="axisPage" compact="0" outline="0" subtotalTop="0" showAll="0">
      <items count="4">
        <item x="1"/>
        <item x="0"/>
        <item x="2"/>
        <item t="default"/>
      </items>
    </pivotField>
    <pivotField axis="axisCol" compact="0" outline="0" subtotalTop="0" showAll="0">
      <items count="4">
        <item x="1"/>
        <item x="0"/>
        <item x="2"/>
        <item t="default"/>
      </items>
    </pivotField>
    <pivotField axis="axisRow" compact="0" outline="0" subtotalTop="0" showAll="0">
      <items count="5">
        <item x="0"/>
        <item x="1"/>
        <item x="3"/>
        <item x="2"/>
        <item t="default"/>
      </items>
    </pivotField>
    <pivotField axis="axisRow" compact="0" outline="0" subtotalTop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7" workbookViewId="0">
      <selection activeCell="F8" sqref="F8"/>
    </sheetView>
  </sheetViews>
  <sheetFormatPr defaultRowHeight="16.899999999999999" x14ac:dyDescent="0.6"/>
  <cols>
    <col min="1" max="1" width="11.5" customWidth="1"/>
    <col min="2" max="2" width="17.375" customWidth="1"/>
    <col min="3" max="3" width="11.5" customWidth="1"/>
    <col min="4" max="5" width="9.125" bestFit="1" customWidth="1"/>
    <col min="6" max="6" width="11.25" bestFit="1" customWidth="1"/>
    <col min="9" max="9" width="3" customWidth="1"/>
    <col min="11" max="11" width="14.625" customWidth="1"/>
  </cols>
  <sheetData>
    <row r="1" spans="1:13" x14ac:dyDescent="0.6">
      <c r="A1" t="s">
        <v>26</v>
      </c>
    </row>
    <row r="2" spans="1:13" x14ac:dyDescent="0.6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5" t="s">
        <v>260</v>
      </c>
    </row>
    <row r="3" spans="1:13" x14ac:dyDescent="0.6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OR(WEEKDAY(B3,2)=6,WEEKDAY(B3,2)=7)</f>
        <v>1</v>
      </c>
    </row>
    <row r="4" spans="1:13" x14ac:dyDescent="0.6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6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t="s">
        <v>7</v>
      </c>
      <c r="K5" t="s">
        <v>1</v>
      </c>
      <c r="L5" t="s">
        <v>5</v>
      </c>
      <c r="M5" t="s">
        <v>6</v>
      </c>
    </row>
    <row r="6" spans="1:13" x14ac:dyDescent="0.6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6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6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6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6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6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6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6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6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6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6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6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6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6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6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6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6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6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6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6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6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6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6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6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6">
      <c r="C30" s="5"/>
      <c r="E30" s="5"/>
    </row>
    <row r="31" spans="1:9" x14ac:dyDescent="0.6">
      <c r="C31" s="5"/>
      <c r="E31" s="5"/>
    </row>
    <row r="32" spans="1:9" x14ac:dyDescent="0.6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 LARGE($F$3:$F$29,1)=$F3,SMALL($F$3:$F$29,1)=$F3 )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workbookViewId="0">
      <selection activeCell="H27" sqref="H27"/>
    </sheetView>
  </sheetViews>
  <sheetFormatPr defaultRowHeight="16.899999999999999" x14ac:dyDescent="0.6"/>
  <cols>
    <col min="1" max="1" width="11.125" bestFit="1" customWidth="1"/>
    <col min="2" max="2" width="11.25" bestFit="1" customWidth="1"/>
    <col min="3" max="3" width="17.25" bestFit="1" customWidth="1"/>
    <col min="4" max="4" width="11.25" bestFit="1" customWidth="1"/>
    <col min="5" max="5" width="7.375" bestFit="1" customWidth="1"/>
    <col min="6" max="6" width="9.25" bestFit="1" customWidth="1"/>
    <col min="7" max="7" width="7.875" bestFit="1" customWidth="1"/>
    <col min="8" max="8" width="6.875" bestFit="1" customWidth="1"/>
    <col min="9" max="9" width="7.875" bestFit="1" customWidth="1"/>
  </cols>
  <sheetData>
    <row r="1" spans="1:9" x14ac:dyDescent="0.6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6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6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6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6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6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6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6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6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6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6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6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6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6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6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6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6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6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6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6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6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6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6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6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6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6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6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6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6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6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6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6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6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6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6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6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6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6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6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6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6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6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6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6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6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6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6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6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6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6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6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6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6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6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6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6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6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6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6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6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6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6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6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6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6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6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6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6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6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6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6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6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6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6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6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6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6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6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6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6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6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6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6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6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6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6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6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6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6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6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6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6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6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6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6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6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6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6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6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6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workbookViewId="0">
      <selection activeCell="J26" sqref="J26"/>
    </sheetView>
  </sheetViews>
  <sheetFormatPr defaultRowHeight="16.899999999999999" x14ac:dyDescent="0.6"/>
  <cols>
    <col min="1" max="1" width="1.625" customWidth="1"/>
    <col min="4" max="5" width="10.375" bestFit="1" customWidth="1"/>
    <col min="6" max="6" width="18.25" bestFit="1" customWidth="1"/>
    <col min="7" max="7" width="10.375" bestFit="1" customWidth="1"/>
    <col min="9" max="10" width="12.375" bestFit="1" customWidth="1"/>
    <col min="11" max="11" width="2.75" customWidth="1"/>
    <col min="12" max="12" width="11.125" customWidth="1"/>
    <col min="13" max="13" width="13.375" customWidth="1"/>
    <col min="14" max="14" width="18.25" customWidth="1"/>
    <col min="15" max="15" width="7.125" bestFit="1" customWidth="1"/>
  </cols>
  <sheetData>
    <row r="2" spans="2:15" x14ac:dyDescent="0.6">
      <c r="B2" t="s">
        <v>26</v>
      </c>
      <c r="L2" t="s">
        <v>27</v>
      </c>
    </row>
    <row r="3" spans="2:15" x14ac:dyDescent="0.6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6">
      <c r="B4" s="2" t="s">
        <v>39</v>
      </c>
      <c r="C4" s="2" t="str">
        <f>VLOOKUP(MID(B4,1,2),$L$13:$O$18,MATCH(MID(B4,3,2),$M$12:$O$12,0)+1,FALSE)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TEXT(SUM((LEFT($B$4:$B$23,2)=L4)*($G$4:$G$23))/SUM($G$4:$G$23),"0.0%")</f>
        <v>22.4%</v>
      </c>
    </row>
    <row r="5" spans="2:15" x14ac:dyDescent="0.6">
      <c r="B5" s="2" t="s">
        <v>42</v>
      </c>
      <c r="C5" s="2" t="str">
        <f t="shared" ref="C5:C23" si="0">VLOOKUP(MID(B5,1,2),$L$13:$O$18,MATCH(MID(B5,3,2),$M$12:$O$12,0)+1,FALSE)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TEXT(SUM((LEFT($B$4:$B$23,2)=L5)*($G$4:$G$23))/SUM($G$4:$G$23),"0.0%")</f>
        <v>15.6%</v>
      </c>
    </row>
    <row r="6" spans="2:15" x14ac:dyDescent="0.6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TEXT(SUM((LEFT($B$4:$B$23,2)=L6)*($G$4:$G$23))/SUM($G$4:$G$23),"0.0%")</f>
        <v>18.7%</v>
      </c>
    </row>
    <row r="7" spans="2:15" x14ac:dyDescent="0.6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TEXT(SUM((LEFT($B$4:$B$23,2)=L7)*($G$4:$G$23))/SUM($G$4:$G$23),"0.0%")</f>
        <v>18.0%</v>
      </c>
    </row>
    <row r="8" spans="2:15" x14ac:dyDescent="0.6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TEXT(SUM((LEFT($B$4:$B$23,2)=L8)*($G$4:$G$23))/SUM($G$4:$G$23),"0.0%")</f>
        <v>14.2%</v>
      </c>
    </row>
    <row r="9" spans="2:15" x14ac:dyDescent="0.6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TEXT(SUM((LEFT($B$4:$B$23,2)=L9)*($G$4:$G$23))/SUM($G$4:$G$23),"0.0%")</f>
        <v>11.0%</v>
      </c>
    </row>
    <row r="10" spans="2:15" x14ac:dyDescent="0.6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6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6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6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6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6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6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6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6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6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6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6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6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>
        <f t="array" ref="L22">ROUND(AVERAGE(LARGE(D4:D23,{1,2,3})),1) &amp; "-" &amp; ROUND(AVERAGE(SMALL(D4:D23,{1,2,3})),1)</f>
        <v>138.3-34.7</v>
      </c>
      <c r="M22" s="2" t="str">
        <f t="array" ref="M22">ROUND(AVERAGE(LARGE(E4:E23,{1,2,3})),1) &amp; "-" &amp; ROUND(AVERAGE(SMALL(E4:E23,{1,2,3})),1)</f>
        <v>39-18</v>
      </c>
      <c r="N22" s="2" t="str">
        <f t="array" ref="N22">ROUND(AVERAGE(LARGE(F4:F23,{1,2,3})),1) &amp; "-" &amp; ROUND(AVERAGE(SMALL(F4:F23,{1,2,3})),1)</f>
        <v>45-25</v>
      </c>
    </row>
    <row r="23" spans="2:15" x14ac:dyDescent="0.6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D8" sqref="D8"/>
    </sheetView>
  </sheetViews>
  <sheetFormatPr defaultRowHeight="16.899999999999999" x14ac:dyDescent="0.6"/>
  <cols>
    <col min="1" max="1" width="3.25" customWidth="1"/>
    <col min="2" max="2" width="15.875" bestFit="1" customWidth="1"/>
    <col min="3" max="3" width="10.5625" bestFit="1" customWidth="1"/>
    <col min="4" max="4" width="12.125" bestFit="1" customWidth="1"/>
    <col min="5" max="5" width="10.1875" bestFit="1" customWidth="1"/>
    <col min="6" max="6" width="12.125" bestFit="1" customWidth="1"/>
    <col min="7" max="7" width="6.5625" bestFit="1" customWidth="1"/>
    <col min="8" max="9" width="13.25" bestFit="1" customWidth="1"/>
  </cols>
  <sheetData>
    <row r="2" spans="2:6" x14ac:dyDescent="0.6">
      <c r="B2" s="26" t="s">
        <v>261</v>
      </c>
      <c r="C2" t="s">
        <v>262</v>
      </c>
    </row>
    <row r="4" spans="2:6" x14ac:dyDescent="0.6">
      <c r="B4" s="26" t="s">
        <v>269</v>
      </c>
      <c r="D4" s="26" t="s">
        <v>263</v>
      </c>
    </row>
    <row r="5" spans="2:6" x14ac:dyDescent="0.6">
      <c r="B5" s="26" t="s">
        <v>268</v>
      </c>
      <c r="C5" s="26" t="s">
        <v>274</v>
      </c>
      <c r="D5" t="s">
        <v>264</v>
      </c>
      <c r="E5" t="s">
        <v>265</v>
      </c>
      <c r="F5" t="s">
        <v>266</v>
      </c>
    </row>
    <row r="6" spans="2:6" x14ac:dyDescent="0.6">
      <c r="B6" t="s">
        <v>270</v>
      </c>
      <c r="C6" s="28">
        <v>45748</v>
      </c>
      <c r="D6" s="27">
        <v>11</v>
      </c>
      <c r="E6" s="27">
        <v>12</v>
      </c>
      <c r="F6" s="27">
        <v>6</v>
      </c>
    </row>
    <row r="7" spans="2:6" x14ac:dyDescent="0.6">
      <c r="C7" s="28">
        <v>45749</v>
      </c>
      <c r="D7" s="27">
        <v>3</v>
      </c>
      <c r="E7" s="27">
        <v>3</v>
      </c>
      <c r="F7" s="27">
        <v>1</v>
      </c>
    </row>
    <row r="8" spans="2:6" x14ac:dyDescent="0.6">
      <c r="C8" s="28">
        <v>45750</v>
      </c>
      <c r="D8" s="27" t="s">
        <v>279</v>
      </c>
      <c r="E8" s="27">
        <v>5</v>
      </c>
      <c r="F8" s="27">
        <v>1</v>
      </c>
    </row>
    <row r="9" spans="2:6" x14ac:dyDescent="0.6">
      <c r="C9" s="28">
        <v>45762</v>
      </c>
      <c r="D9" s="27" t="s">
        <v>279</v>
      </c>
      <c r="E9" s="27">
        <v>2</v>
      </c>
      <c r="F9" s="27" t="s">
        <v>279</v>
      </c>
    </row>
    <row r="10" spans="2:6" x14ac:dyDescent="0.6">
      <c r="B10" t="s">
        <v>275</v>
      </c>
      <c r="D10" s="27">
        <v>14</v>
      </c>
      <c r="E10" s="27">
        <v>22</v>
      </c>
      <c r="F10" s="27">
        <v>8</v>
      </c>
    </row>
    <row r="11" spans="2:6" x14ac:dyDescent="0.6">
      <c r="B11" t="s">
        <v>271</v>
      </c>
      <c r="C11" s="28">
        <v>45748</v>
      </c>
      <c r="D11" s="27">
        <v>3</v>
      </c>
      <c r="E11" s="27">
        <v>1</v>
      </c>
      <c r="F11" s="27">
        <v>1</v>
      </c>
    </row>
    <row r="12" spans="2:6" x14ac:dyDescent="0.6">
      <c r="C12" s="28">
        <v>45749</v>
      </c>
      <c r="D12" s="27" t="s">
        <v>279</v>
      </c>
      <c r="E12" s="27">
        <v>1</v>
      </c>
      <c r="F12" s="27">
        <v>1</v>
      </c>
    </row>
    <row r="13" spans="2:6" x14ac:dyDescent="0.6">
      <c r="C13" s="28">
        <v>45750</v>
      </c>
      <c r="D13" s="27" t="s">
        <v>279</v>
      </c>
      <c r="E13" s="27" t="s">
        <v>279</v>
      </c>
      <c r="F13" s="27">
        <v>1</v>
      </c>
    </row>
    <row r="14" spans="2:6" x14ac:dyDescent="0.6">
      <c r="B14" t="s">
        <v>276</v>
      </c>
      <c r="D14" s="27">
        <v>3</v>
      </c>
      <c r="E14" s="27">
        <v>2</v>
      </c>
      <c r="F14" s="27">
        <v>3</v>
      </c>
    </row>
    <row r="15" spans="2:6" x14ac:dyDescent="0.6">
      <c r="B15" t="s">
        <v>272</v>
      </c>
      <c r="C15" s="28">
        <v>45748</v>
      </c>
      <c r="D15" s="27">
        <v>2</v>
      </c>
      <c r="E15" s="27" t="s">
        <v>279</v>
      </c>
      <c r="F15" s="27">
        <v>1</v>
      </c>
    </row>
    <row r="16" spans="2:6" x14ac:dyDescent="0.6">
      <c r="B16" t="s">
        <v>277</v>
      </c>
      <c r="D16" s="27">
        <v>2</v>
      </c>
      <c r="E16" s="27" t="s">
        <v>279</v>
      </c>
      <c r="F16" s="27">
        <v>1</v>
      </c>
    </row>
    <row r="17" spans="2:6" x14ac:dyDescent="0.6">
      <c r="B17" t="s">
        <v>273</v>
      </c>
      <c r="C17" s="28">
        <v>45748</v>
      </c>
      <c r="D17" s="27" t="s">
        <v>279</v>
      </c>
      <c r="E17" s="27">
        <v>1</v>
      </c>
      <c r="F17" s="27" t="s">
        <v>279</v>
      </c>
    </row>
    <row r="18" spans="2:6" x14ac:dyDescent="0.6">
      <c r="C18" s="28">
        <v>45750</v>
      </c>
      <c r="D18" s="27">
        <v>1</v>
      </c>
      <c r="E18" s="27" t="s">
        <v>279</v>
      </c>
      <c r="F18" s="27" t="s">
        <v>279</v>
      </c>
    </row>
    <row r="19" spans="2:6" x14ac:dyDescent="0.6">
      <c r="B19" t="s">
        <v>278</v>
      </c>
      <c r="D19" s="27">
        <v>1</v>
      </c>
      <c r="E19" s="27">
        <v>1</v>
      </c>
      <c r="F19" s="27" t="s">
        <v>279</v>
      </c>
    </row>
    <row r="20" spans="2:6" x14ac:dyDescent="0.6">
      <c r="B20" t="s">
        <v>267</v>
      </c>
      <c r="D20" s="27">
        <v>20</v>
      </c>
      <c r="E20" s="27">
        <v>25</v>
      </c>
      <c r="F20" s="27">
        <v>12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CE53D-40D5-451E-93FB-4FD66CE50C50}">
  <sheetPr codeName="Sheet9">
    <outlinePr summaryBelow="0"/>
  </sheetPr>
  <dimension ref="B1:F11"/>
  <sheetViews>
    <sheetView showGridLines="0" workbookViewId="0">
      <selection activeCell="F8" sqref="F8"/>
    </sheetView>
  </sheetViews>
  <sheetFormatPr defaultRowHeight="16.899999999999999" outlineLevelRow="1" outlineLevelCol="1" x14ac:dyDescent="0.6"/>
  <cols>
    <col min="3" max="3" width="8.25" bestFit="1" customWidth="1"/>
    <col min="4" max="6" width="8.875" bestFit="1" customWidth="1" outlineLevel="1"/>
  </cols>
  <sheetData>
    <row r="1" spans="2:6" ht="17.25" thickBot="1" x14ac:dyDescent="0.65"/>
    <row r="2" spans="2:6" x14ac:dyDescent="0.6">
      <c r="B2" s="33" t="s">
        <v>286</v>
      </c>
      <c r="C2" s="34"/>
      <c r="D2" s="40"/>
      <c r="E2" s="40"/>
      <c r="F2" s="40"/>
    </row>
    <row r="3" spans="2:6" collapsed="1" x14ac:dyDescent="0.6">
      <c r="B3" s="32"/>
      <c r="C3" s="32"/>
      <c r="D3" s="41" t="s">
        <v>288</v>
      </c>
      <c r="E3" s="41" t="s">
        <v>282</v>
      </c>
      <c r="F3" s="41" t="s">
        <v>284</v>
      </c>
    </row>
    <row r="4" spans="2:6" ht="141.75" hidden="1" outlineLevel="1" x14ac:dyDescent="0.6">
      <c r="B4" s="36"/>
      <c r="C4" s="36"/>
      <c r="D4" s="29"/>
      <c r="E4" s="43" t="s">
        <v>283</v>
      </c>
      <c r="F4" s="43" t="s">
        <v>285</v>
      </c>
    </row>
    <row r="5" spans="2:6" x14ac:dyDescent="0.6">
      <c r="B5" s="37" t="s">
        <v>287</v>
      </c>
      <c r="C5" s="38"/>
      <c r="D5" s="35"/>
      <c r="E5" s="35"/>
      <c r="F5" s="35"/>
    </row>
    <row r="6" spans="2:6" outlineLevel="1" x14ac:dyDescent="0.6">
      <c r="B6" s="36"/>
      <c r="C6" s="36" t="s">
        <v>280</v>
      </c>
      <c r="D6" s="30">
        <v>5.5E-2</v>
      </c>
      <c r="E6" s="42">
        <v>5.8000000000000003E-2</v>
      </c>
      <c r="F6" s="42">
        <v>5.1999999999999998E-2</v>
      </c>
    </row>
    <row r="7" spans="2:6" x14ac:dyDescent="0.6">
      <c r="B7" s="37" t="s">
        <v>289</v>
      </c>
      <c r="C7" s="38"/>
      <c r="D7" s="35"/>
      <c r="E7" s="35"/>
      <c r="F7" s="35"/>
    </row>
    <row r="8" spans="2:6" ht="17.25" outlineLevel="1" thickBot="1" x14ac:dyDescent="0.65">
      <c r="B8" s="39"/>
      <c r="C8" s="39" t="s">
        <v>281</v>
      </c>
      <c r="D8" s="31">
        <v>764046.48687129002</v>
      </c>
      <c r="E8" s="31">
        <v>769597.62824588502</v>
      </c>
      <c r="F8" s="31">
        <v>758519.981602657</v>
      </c>
    </row>
    <row r="9" spans="2:6" x14ac:dyDescent="0.6">
      <c r="B9" t="s">
        <v>290</v>
      </c>
    </row>
    <row r="10" spans="2:6" x14ac:dyDescent="0.6">
      <c r="B10" t="s">
        <v>291</v>
      </c>
    </row>
    <row r="11" spans="2:6" x14ac:dyDescent="0.6">
      <c r="B11" t="s">
        <v>292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I5" sqref="I5"/>
    </sheetView>
  </sheetViews>
  <sheetFormatPr defaultRowHeight="16.899999999999999" x14ac:dyDescent="0.6"/>
  <cols>
    <col min="2" max="2" width="10" customWidth="1"/>
    <col min="3" max="3" width="11.875" bestFit="1" customWidth="1"/>
    <col min="5" max="5" width="6.375" customWidth="1"/>
    <col min="6" max="6" width="4.375" customWidth="1"/>
    <col min="7" max="7" width="11.875" customWidth="1"/>
  </cols>
  <sheetData>
    <row r="2" spans="2:7" x14ac:dyDescent="0.6">
      <c r="B2" s="1" t="s">
        <v>8</v>
      </c>
      <c r="C2" s="21">
        <v>50000000</v>
      </c>
      <c r="G2" s="10" t="s">
        <v>12</v>
      </c>
    </row>
    <row r="3" spans="2:7" ht="16.5" customHeight="1" x14ac:dyDescent="0.6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6">
      <c r="B4" s="1" t="s">
        <v>10</v>
      </c>
      <c r="C4" s="1">
        <v>5</v>
      </c>
      <c r="E4" s="24" t="s">
        <v>13</v>
      </c>
      <c r="F4" s="2">
        <v>2</v>
      </c>
      <c r="G4" s="18">
        <f t="dataTable" ref="G4:G8" dt2D="0" dtr="0" r1="C4"/>
        <v>1763826.2463254642</v>
      </c>
    </row>
    <row r="5" spans="2:7" x14ac:dyDescent="0.6">
      <c r="B5" s="1" t="s">
        <v>11</v>
      </c>
      <c r="C5" s="21">
        <v>10000000</v>
      </c>
      <c r="E5" s="24"/>
      <c r="F5" s="2">
        <v>3</v>
      </c>
      <c r="G5" s="18">
        <v>1207836.0721724113</v>
      </c>
    </row>
    <row r="6" spans="2:7" x14ac:dyDescent="0.6">
      <c r="B6" s="1" t="s">
        <v>12</v>
      </c>
      <c r="C6" s="17">
        <f>PMT(C3/12,C4*12,-(C2-C5),,0)</f>
        <v>764046.48687128967</v>
      </c>
      <c r="E6" s="24"/>
      <c r="F6" s="2">
        <v>4</v>
      </c>
      <c r="G6" s="18">
        <v>930259.00908972777</v>
      </c>
    </row>
    <row r="7" spans="2:7" x14ac:dyDescent="0.6">
      <c r="E7" s="24"/>
      <c r="F7" s="2">
        <v>5</v>
      </c>
      <c r="G7" s="18">
        <v>764046.48687128967</v>
      </c>
    </row>
    <row r="8" spans="2:7" x14ac:dyDescent="0.6">
      <c r="E8" s="24"/>
      <c r="F8" s="2">
        <v>6</v>
      </c>
      <c r="G8" s="18">
        <v>653515.48342245363</v>
      </c>
    </row>
  </sheetData>
  <scenarios current="0" sqref="C6">
    <scenario name="이율증가" locked="1" count="1" user="안석진" comment="만든 사람 안석진 날짜 2026-05-02_x000a_수정한 사람 안석진 날짜 2026-05-02">
      <inputCells r="C3" val="0.058" numFmtId="10"/>
    </scenario>
    <scenario name="이율감소" locked="1" count="1" user="안석진" comment="만든 사람 안석진 날짜 2026-05-02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F5" sqref="F5"/>
    </sheetView>
  </sheetViews>
  <sheetFormatPr defaultRowHeight="16.899999999999999" x14ac:dyDescent="0.6"/>
  <cols>
    <col min="1" max="1" width="2.25" customWidth="1"/>
    <col min="2" max="2" width="13.875" customWidth="1"/>
    <col min="3" max="3" width="17" customWidth="1"/>
    <col min="4" max="4" width="2.875" customWidth="1"/>
    <col min="5" max="5" width="11.5" customWidth="1"/>
  </cols>
  <sheetData>
    <row r="2" spans="2:3" x14ac:dyDescent="0.6">
      <c r="B2" s="9" t="s">
        <v>7</v>
      </c>
      <c r="C2" s="9" t="s">
        <v>14</v>
      </c>
    </row>
    <row r="3" spans="2:3" x14ac:dyDescent="0.6">
      <c r="B3" s="1" t="s">
        <v>228</v>
      </c>
      <c r="C3" s="23">
        <v>0.4</v>
      </c>
    </row>
    <row r="4" spans="2:3" x14ac:dyDescent="0.6">
      <c r="B4" s="1" t="s">
        <v>229</v>
      </c>
      <c r="C4" s="23">
        <v>0.2</v>
      </c>
    </row>
    <row r="5" spans="2:3" x14ac:dyDescent="0.6">
      <c r="B5" s="1" t="s">
        <v>230</v>
      </c>
      <c r="C5" s="23">
        <v>-0.18</v>
      </c>
    </row>
    <row r="6" spans="2:3" x14ac:dyDescent="0.6">
      <c r="B6" s="1" t="s">
        <v>231</v>
      </c>
      <c r="C6" s="23">
        <v>-0.46</v>
      </c>
    </row>
    <row r="7" spans="2:3" x14ac:dyDescent="0.6">
      <c r="B7" s="1" t="s">
        <v>232</v>
      </c>
      <c r="C7" s="23">
        <v>-0.21</v>
      </c>
    </row>
    <row r="8" spans="2:3" x14ac:dyDescent="0.6">
      <c r="B8" s="1" t="s">
        <v>233</v>
      </c>
      <c r="C8" s="23">
        <v>0.08</v>
      </c>
    </row>
    <row r="9" spans="2:3" x14ac:dyDescent="0.6">
      <c r="B9" s="1" t="s">
        <v>234</v>
      </c>
      <c r="C9" s="23">
        <v>0.2</v>
      </c>
    </row>
    <row r="10" spans="2:3" x14ac:dyDescent="0.6">
      <c r="B10" s="1" t="s">
        <v>235</v>
      </c>
      <c r="C10" s="23">
        <v>7.0000000000000007E-2</v>
      </c>
    </row>
    <row r="11" spans="2:3" x14ac:dyDescent="0.6">
      <c r="B11" s="1" t="s">
        <v>236</v>
      </c>
      <c r="C11" s="23">
        <v>0.17</v>
      </c>
    </row>
    <row r="12" spans="2:3" x14ac:dyDescent="0.6">
      <c r="B12" s="1" t="s">
        <v>237</v>
      </c>
      <c r="C12" s="23">
        <v>0.75</v>
      </c>
    </row>
    <row r="13" spans="2:3" x14ac:dyDescent="0.6">
      <c r="B13" s="1" t="s">
        <v>238</v>
      </c>
      <c r="C13" s="23">
        <v>0.3</v>
      </c>
    </row>
    <row r="14" spans="2:3" x14ac:dyDescent="0.6">
      <c r="B14" s="1" t="s">
        <v>239</v>
      </c>
      <c r="C14" s="23">
        <v>0.01</v>
      </c>
    </row>
    <row r="15" spans="2:3" x14ac:dyDescent="0.6">
      <c r="B15" s="1" t="s">
        <v>240</v>
      </c>
      <c r="C15" s="23">
        <v>0.23</v>
      </c>
    </row>
    <row r="16" spans="2:3" x14ac:dyDescent="0.6">
      <c r="B16" s="1" t="s">
        <v>241</v>
      </c>
      <c r="C16" s="23">
        <v>0.47</v>
      </c>
    </row>
    <row r="17" spans="2:3" x14ac:dyDescent="0.6">
      <c r="B17" s="1" t="s">
        <v>242</v>
      </c>
      <c r="C17" s="23">
        <v>7.0000000000000007E-2</v>
      </c>
    </row>
    <row r="18" spans="2:3" x14ac:dyDescent="0.6">
      <c r="B18" s="1" t="s">
        <v>243</v>
      </c>
      <c r="C18" s="23">
        <v>-0.6</v>
      </c>
    </row>
    <row r="19" spans="2:3" x14ac:dyDescent="0.6">
      <c r="B19" s="1" t="s">
        <v>244</v>
      </c>
      <c r="C19" s="23">
        <v>-0.3</v>
      </c>
    </row>
    <row r="20" spans="2:3" x14ac:dyDescent="0.6">
      <c r="B20" s="1" t="s">
        <v>245</v>
      </c>
      <c r="C20" s="23">
        <v>0.05</v>
      </c>
    </row>
    <row r="21" spans="2:3" x14ac:dyDescent="0.6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4763</xdr:colOff>
                    <xdr:row>1</xdr:row>
                    <xdr:rowOff>0</xdr:rowOff>
                  </from>
                  <to>
                    <xdr:col>4</xdr:col>
                    <xdr:colOff>842963</xdr:colOff>
                    <xdr:row>2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3</xdr:col>
                    <xdr:colOff>200025</xdr:colOff>
                    <xdr:row>4</xdr:row>
                    <xdr:rowOff>4763</xdr:rowOff>
                  </from>
                  <to>
                    <xdr:col>4</xdr:col>
                    <xdr:colOff>847725</xdr:colOff>
                    <xdr:row>5</xdr:row>
                    <xdr:rowOff>204788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10" workbookViewId="0">
      <selection activeCell="L21" sqref="L21"/>
    </sheetView>
  </sheetViews>
  <sheetFormatPr defaultRowHeight="16.899999999999999" x14ac:dyDescent="0.6"/>
  <cols>
    <col min="1" max="1" width="1.625" customWidth="1"/>
    <col min="2" max="2" width="9.375" customWidth="1"/>
  </cols>
  <sheetData>
    <row r="2" spans="2:8" x14ac:dyDescent="0.6">
      <c r="B2" t="s">
        <v>259</v>
      </c>
    </row>
    <row r="3" spans="2:8" x14ac:dyDescent="0.6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6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6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6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6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6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tabSelected="1" workbookViewId="0">
      <selection activeCell="N13" sqref="N13"/>
    </sheetView>
  </sheetViews>
  <sheetFormatPr defaultRowHeight="16.899999999999999" x14ac:dyDescent="0.6"/>
  <cols>
    <col min="1" max="1" width="3.375" customWidth="1"/>
    <col min="3" max="3" width="13.375" customWidth="1"/>
    <col min="4" max="4" width="14.125" customWidth="1"/>
    <col min="5" max="5" width="11.125" customWidth="1"/>
    <col min="7" max="7" width="11.375" customWidth="1"/>
    <col min="9" max="9" width="2.5" customWidth="1"/>
  </cols>
  <sheetData>
    <row r="3" spans="2:11" x14ac:dyDescent="0.6">
      <c r="B3" t="s">
        <v>26</v>
      </c>
      <c r="J3" t="s">
        <v>27</v>
      </c>
    </row>
    <row r="4" spans="2:11" x14ac:dyDescent="0.6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6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6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 x14ac:dyDescent="0.6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6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6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6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771525</xdr:colOff>
                <xdr:row>0</xdr:row>
                <xdr:rowOff>76200</xdr:rowOff>
              </from>
              <to>
                <xdr:col>4</xdr:col>
                <xdr:colOff>9525</xdr:colOff>
                <xdr:row>2</xdr:row>
                <xdr:rowOff>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s U 6 i X H Y x E x i l A A A A 9 g A A A B I A H A B D b 2 5 m a W c v U G F j a 2 F n Z S 5 4 b W w g o h g A K K A U A A A A A A A A A A A A A A A A A A A A A A A A A A A A h Y 8 x D o I w G I W v Q r r T l h K N I T 9 l c F Q S o 4 l x J b V C A 7 S G F s v d H D y S V x C j q J v j + 9 4 3 v H e / 3 i A b 2 i a 4 y M 4 q o 1 M U Y Y o C q Y U 5 K l 2 m q H e n c I E y D p t C 1 E U p g 1 H W N h n s M U W V c + e E E O 8 9 9 j E 2 X U k Y p R E 5 5 O u d q G R b o I + s / s u h 0 t Y V W k j E Y f 8 a w x m O Z j F m b I 4 p k A l C r v R X Y O P e Z / s D Y d k 3 r u 8 k r 0 2 4 2 g K Z I p D 3 B / 4 A U E s D B B Q A A g A I A L F O o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T q J c K I p H u A 4 A A A A R A A A A E w A c A E Z v c m 1 1 b G F z L 1 N l Y 3 R p b 2 4 x L m 0 g o h g A K K A U A A A A A A A A A A A A A A A A A A A A A A A A A A A A K 0 5 N L s n M z 1 M I h t C G 1 g B Q S w E C L Q A U A A I A C A C x T q J c d j E T G K U A A A D 2 A A A A E g A A A A A A A A A A A A A A A A A A A A A A Q 2 9 u Z m l n L 1 B h Y 2 t h Z 2 U u e G 1 s U E s B A i 0 A F A A C A A g A s U 6 i X A / K 6 a u k A A A A 6 Q A A A B M A A A A A A A A A A A A A A A A A 8 Q A A A F t D b 2 5 0 Z W 5 0 X 1 R 5 c G V z X S 5 4 b W x Q S w E C L Q A U A A I A C A C x T q J c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f G P 1 Y 3 M b w U e A p v 7 t 1 s J 6 L Q A A A A A C A A A A A A A Q Z g A A A A E A A C A A A A C j 0 T H D 8 v l p 5 p D H f 9 F A 3 2 t U X X u F h s R b J s 5 O A 4 Y Y x U 4 p M w A A A A A O g A A A A A I A A C A A A A A j S E R i P 2 p S b A x m x w C O k B z s e B K H G h 9 n v C w y b w Z / x j 1 6 l F A A A A C / Z l G U Q m d V V S 6 G r Z 7 v G 3 Z t t V T e u 9 G z J b 4 o c K h p t e F i x M Z r g E c L b K F 4 I z l S E 1 1 / 6 5 e v l 6 B Y F t w 3 Z f o Y U 1 I 4 m X 9 6 v U h x B v N q T t k b 3 m 3 z W s V q x U A A A A A k 2 w / D M Y g M R d c 5 N 8 Q A T g v s k c Z 0 D k A K X F T t p N n P A z X 3 B X e W w G c E N r 5 i r 6 B F I B Y 9 R l 4 C o j 3 9 Y p / P p d w t D V B K H 2 I + < / D a t a M a s h u p > 
</file>

<file path=customXml/itemProps1.xml><?xml version="1.0" encoding="utf-8"?>
<ds:datastoreItem xmlns:ds="http://schemas.openxmlformats.org/officeDocument/2006/customXml" ds:itemID="{B039E6E2-E964-46BC-8B20-FC620B74C37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석진 안</cp:lastModifiedBy>
  <cp:lastPrinted>2025-06-02T08:40:00Z</cp:lastPrinted>
  <dcterms:created xsi:type="dcterms:W3CDTF">2025-01-23T06:42:19Z</dcterms:created>
  <dcterms:modified xsi:type="dcterms:W3CDTF">2026-05-02T01:18:30Z</dcterms:modified>
</cp:coreProperties>
</file>